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filterPrivacy="1" codeName="ThisWorkbook" autoCompressPictures="0"/>
  <xr:revisionPtr revIDLastSave="0" documentId="13_ncr:1_{5A005B6B-F8B3-4A45-B638-1E851893B7E1}" xr6:coauthVersionLast="45" xr6:coauthVersionMax="45" xr10:uidLastSave="{00000000-0000-0000-0000-000000000000}"/>
  <bookViews>
    <workbookView xWindow="220" yWindow="460" windowWidth="22820" windowHeight="13860" xr2:uid="{00000000-000D-0000-FFFF-FFFF00000000}"/>
  </bookViews>
  <sheets>
    <sheet name="Folha por Técnico" sheetId="2" r:id="rId1"/>
  </sheets>
  <definedNames>
    <definedName name="_3_8">#REF!</definedName>
    <definedName name="_xlnm.Print_Area" localSheetId="0">'Folha por Técnico'!$A$1:$AA$635</definedName>
    <definedName name="ÁreaDeTítuloDeColuna..G21.1">#REF!</definedName>
    <definedName name="ÁreaDeTítuloDeColuna10..Y21.1">#REF!</definedName>
    <definedName name="ÁreaDeTítuloDeColuna11..Z35.1">#REF!</definedName>
    <definedName name="ÁreaDeTítuloDeColuna2..N21.1">#REF!</definedName>
    <definedName name="ÁreaDeTítuloDeColuna3..O21.1">#REF!</definedName>
    <definedName name="ÁreaDeTítuloDeColuna4..V21.1">#REF!</definedName>
    <definedName name="ÁreaDeTítuloDeColuna5..Y21.1">#REF!</definedName>
    <definedName name="ÁreaDeTítuloDeColuna6..G32.1">#REF!</definedName>
    <definedName name="ÁreaDeTítuloDeColuna7..N32.1">#REF!</definedName>
    <definedName name="ÁreaDeTítuloDeColuna8..O32.1">#REF!</definedName>
    <definedName name="ÁreaDeTítuloDeColuna9..V32.1">#REF!</definedName>
    <definedName name="ÁreaDeTítuloDeLinha1..E4">#REF!</definedName>
    <definedName name="ÁreaDeTítuloDeLinha2..X35.1">#REF!</definedName>
    <definedName name="ÁreaDeTítuloDeLinha3..Y22">#REF!</definedName>
    <definedName name="ÁreaDeTítuloDeLinha4..E36">#REF!</definedName>
    <definedName name="ÁreaDeTítuloDeLinha5..I36">#REF!</definedName>
    <definedName name="ÁreaDeTítuloDeLinha6..R36">#REF!</definedName>
    <definedName name="ARRED">#REF!</definedName>
    <definedName name="Data_de_Fim">#REF!</definedName>
    <definedName name="Dia_Um">#REF!</definedName>
    <definedName name="Semana_1_Horas_de_Expediente">#REF!</definedName>
    <definedName name="Semana_1_Horas_Extraordinárias">#REF!</definedName>
    <definedName name="Semana_2_Horas_de_Expediente">#REF!</definedName>
    <definedName name="Semana_2_Horas_Extraordinárias">#REF!</definedName>
    <definedName name="Total_de_Todas_as_Hor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A31" i="2" l="1"/>
  <c r="X41" i="2"/>
  <c r="W41" i="2"/>
  <c r="G41" i="2"/>
  <c r="D41" i="2"/>
  <c r="B41" i="2"/>
  <c r="A41" i="2"/>
  <c r="X39" i="2"/>
  <c r="W39" i="2"/>
  <c r="G39" i="2"/>
  <c r="D39" i="2"/>
  <c r="B39" i="2"/>
  <c r="A39" i="2"/>
  <c r="G37" i="2"/>
  <c r="X37" i="2"/>
  <c r="W37" i="2"/>
  <c r="D37" i="2"/>
  <c r="B37" i="2"/>
  <c r="A37" i="2"/>
  <c r="X35" i="2"/>
  <c r="W35" i="2"/>
  <c r="G35" i="2"/>
  <c r="D35" i="2"/>
  <c r="B35" i="2"/>
  <c r="A35" i="2"/>
  <c r="X33" i="2"/>
  <c r="W33" i="2"/>
  <c r="G33" i="2"/>
  <c r="D33" i="2"/>
  <c r="B33" i="2"/>
  <c r="A33" i="2"/>
  <c r="X31" i="2"/>
  <c r="W31" i="2"/>
  <c r="G31" i="2"/>
  <c r="D31" i="2"/>
  <c r="B31" i="2"/>
  <c r="X29" i="2"/>
  <c r="W29" i="2"/>
  <c r="G29" i="2"/>
  <c r="B29" i="2"/>
  <c r="A29" i="2"/>
  <c r="G27" i="2"/>
  <c r="X27" i="2"/>
  <c r="W27" i="2"/>
  <c r="D27" i="2"/>
  <c r="B27" i="2"/>
  <c r="A27" i="2"/>
  <c r="X25" i="2"/>
  <c r="W25" i="2"/>
  <c r="A25" i="2"/>
  <c r="G25" i="2"/>
  <c r="D25" i="2"/>
  <c r="B25" i="2"/>
  <c r="A23" i="2"/>
  <c r="X23" i="2"/>
  <c r="W23" i="2"/>
  <c r="G23" i="2"/>
  <c r="D23" i="2"/>
  <c r="B23" i="2"/>
  <c r="R156" i="2" l="1"/>
  <c r="K101" i="2"/>
  <c r="J23" i="2" s="1"/>
  <c r="U621" i="2"/>
  <c r="R621" i="2"/>
  <c r="O621" i="2"/>
  <c r="N621" i="2"/>
  <c r="M41" i="2" s="1"/>
  <c r="M621" i="2"/>
  <c r="L41" i="2" s="1"/>
  <c r="L621" i="2"/>
  <c r="K41" i="2" s="1"/>
  <c r="K621" i="2"/>
  <c r="J41" i="2" s="1"/>
  <c r="D621" i="2"/>
  <c r="C598" i="2" s="1"/>
  <c r="H41" i="2" s="1"/>
  <c r="I41" i="2" s="1"/>
  <c r="S618" i="2"/>
  <c r="T618" i="2" s="1"/>
  <c r="P618" i="2"/>
  <c r="Q618" i="2" s="1"/>
  <c r="I618" i="2"/>
  <c r="V617" i="2"/>
  <c r="W617" i="2" s="1"/>
  <c r="S617" i="2"/>
  <c r="T617" i="2" s="1"/>
  <c r="P617" i="2"/>
  <c r="Q617" i="2" s="1"/>
  <c r="J617" i="2"/>
  <c r="I617" i="2"/>
  <c r="V616" i="2"/>
  <c r="W616" i="2" s="1"/>
  <c r="S616" i="2"/>
  <c r="T616" i="2" s="1"/>
  <c r="P616" i="2"/>
  <c r="Q616" i="2" s="1"/>
  <c r="J616" i="2"/>
  <c r="I616" i="2"/>
  <c r="V615" i="2"/>
  <c r="W615" i="2" s="1"/>
  <c r="S615" i="2"/>
  <c r="T615" i="2" s="1"/>
  <c r="P615" i="2"/>
  <c r="Q615" i="2" s="1"/>
  <c r="J615" i="2"/>
  <c r="I615" i="2"/>
  <c r="V614" i="2"/>
  <c r="W614" i="2" s="1"/>
  <c r="S614" i="2"/>
  <c r="T614" i="2" s="1"/>
  <c r="P614" i="2"/>
  <c r="Q614" i="2" s="1"/>
  <c r="J614" i="2"/>
  <c r="I614" i="2"/>
  <c r="V613" i="2"/>
  <c r="W613" i="2" s="1"/>
  <c r="S613" i="2"/>
  <c r="T613" i="2" s="1"/>
  <c r="P613" i="2"/>
  <c r="Q613" i="2" s="1"/>
  <c r="J613" i="2"/>
  <c r="I613" i="2"/>
  <c r="V612" i="2"/>
  <c r="W612" i="2" s="1"/>
  <c r="S612" i="2"/>
  <c r="T612" i="2" s="1"/>
  <c r="P612" i="2"/>
  <c r="Q612" i="2" s="1"/>
  <c r="J612" i="2"/>
  <c r="I612" i="2"/>
  <c r="V611" i="2"/>
  <c r="W611" i="2" s="1"/>
  <c r="S611" i="2"/>
  <c r="T611" i="2" s="1"/>
  <c r="P611" i="2"/>
  <c r="Q611" i="2" s="1"/>
  <c r="J611" i="2"/>
  <c r="I611" i="2"/>
  <c r="V610" i="2"/>
  <c r="W610" i="2" s="1"/>
  <c r="S610" i="2"/>
  <c r="T610" i="2" s="1"/>
  <c r="P610" i="2"/>
  <c r="Q610" i="2" s="1"/>
  <c r="J610" i="2"/>
  <c r="I610" i="2"/>
  <c r="V609" i="2"/>
  <c r="W609" i="2" s="1"/>
  <c r="S609" i="2"/>
  <c r="T609" i="2" s="1"/>
  <c r="P609" i="2"/>
  <c r="Q609" i="2" s="1"/>
  <c r="J609" i="2"/>
  <c r="I609" i="2"/>
  <c r="V608" i="2"/>
  <c r="W608" i="2" s="1"/>
  <c r="S608" i="2"/>
  <c r="T608" i="2" s="1"/>
  <c r="P608" i="2"/>
  <c r="Q608" i="2" s="1"/>
  <c r="J608" i="2"/>
  <c r="I608" i="2"/>
  <c r="V607" i="2"/>
  <c r="W607" i="2" s="1"/>
  <c r="S607" i="2"/>
  <c r="T607" i="2" s="1"/>
  <c r="P607" i="2"/>
  <c r="Q607" i="2" s="1"/>
  <c r="J607" i="2"/>
  <c r="I607" i="2"/>
  <c r="V606" i="2"/>
  <c r="W606" i="2" s="1"/>
  <c r="S606" i="2"/>
  <c r="T606" i="2" s="1"/>
  <c r="P606" i="2"/>
  <c r="Q606" i="2" s="1"/>
  <c r="J606" i="2"/>
  <c r="I606" i="2"/>
  <c r="V605" i="2"/>
  <c r="W605" i="2" s="1"/>
  <c r="S605" i="2"/>
  <c r="T605" i="2" s="1"/>
  <c r="P605" i="2"/>
  <c r="Q605" i="2" s="1"/>
  <c r="J605" i="2"/>
  <c r="I605" i="2"/>
  <c r="V604" i="2"/>
  <c r="W604" i="2" s="1"/>
  <c r="S604" i="2"/>
  <c r="T604" i="2" s="1"/>
  <c r="P604" i="2"/>
  <c r="Q604" i="2" s="1"/>
  <c r="J604" i="2"/>
  <c r="I604" i="2"/>
  <c r="U580" i="2"/>
  <c r="U564" i="2"/>
  <c r="R564" i="2"/>
  <c r="O564" i="2"/>
  <c r="N564" i="2"/>
  <c r="M39" i="2" s="1"/>
  <c r="M564" i="2"/>
  <c r="L39" i="2" s="1"/>
  <c r="L564" i="2"/>
  <c r="K39" i="2" s="1"/>
  <c r="K564" i="2"/>
  <c r="J39" i="2" s="1"/>
  <c r="D564" i="2"/>
  <c r="C541" i="2" s="1"/>
  <c r="H39" i="2" s="1"/>
  <c r="I39" i="2" s="1"/>
  <c r="S561" i="2"/>
  <c r="T561" i="2" s="1"/>
  <c r="P561" i="2"/>
  <c r="Q561" i="2" s="1"/>
  <c r="I561" i="2"/>
  <c r="V560" i="2"/>
  <c r="W560" i="2" s="1"/>
  <c r="S560" i="2"/>
  <c r="T560" i="2" s="1"/>
  <c r="P560" i="2"/>
  <c r="Q560" i="2" s="1"/>
  <c r="J560" i="2"/>
  <c r="I560" i="2"/>
  <c r="V559" i="2"/>
  <c r="W559" i="2" s="1"/>
  <c r="S559" i="2"/>
  <c r="T559" i="2" s="1"/>
  <c r="P559" i="2"/>
  <c r="Q559" i="2" s="1"/>
  <c r="J559" i="2"/>
  <c r="I559" i="2"/>
  <c r="V558" i="2"/>
  <c r="W558" i="2" s="1"/>
  <c r="S558" i="2"/>
  <c r="T558" i="2" s="1"/>
  <c r="P558" i="2"/>
  <c r="Q558" i="2" s="1"/>
  <c r="J558" i="2"/>
  <c r="I558" i="2"/>
  <c r="V557" i="2"/>
  <c r="W557" i="2" s="1"/>
  <c r="S557" i="2"/>
  <c r="T557" i="2" s="1"/>
  <c r="P557" i="2"/>
  <c r="Q557" i="2" s="1"/>
  <c r="J557" i="2"/>
  <c r="I557" i="2"/>
  <c r="V556" i="2"/>
  <c r="W556" i="2" s="1"/>
  <c r="S556" i="2"/>
  <c r="T556" i="2" s="1"/>
  <c r="P556" i="2"/>
  <c r="Q556" i="2" s="1"/>
  <c r="J556" i="2"/>
  <c r="I556" i="2"/>
  <c r="V555" i="2"/>
  <c r="W555" i="2" s="1"/>
  <c r="S555" i="2"/>
  <c r="T555" i="2" s="1"/>
  <c r="P555" i="2"/>
  <c r="Q555" i="2" s="1"/>
  <c r="J555" i="2"/>
  <c r="I555" i="2"/>
  <c r="V554" i="2"/>
  <c r="W554" i="2" s="1"/>
  <c r="S554" i="2"/>
  <c r="T554" i="2" s="1"/>
  <c r="P554" i="2"/>
  <c r="Q554" i="2" s="1"/>
  <c r="J554" i="2"/>
  <c r="I554" i="2"/>
  <c r="V553" i="2"/>
  <c r="W553" i="2" s="1"/>
  <c r="S553" i="2"/>
  <c r="T553" i="2" s="1"/>
  <c r="P553" i="2"/>
  <c r="Q553" i="2" s="1"/>
  <c r="J553" i="2"/>
  <c r="I553" i="2"/>
  <c r="V552" i="2"/>
  <c r="W552" i="2" s="1"/>
  <c r="S552" i="2"/>
  <c r="T552" i="2" s="1"/>
  <c r="P552" i="2"/>
  <c r="Q552" i="2" s="1"/>
  <c r="J552" i="2"/>
  <c r="I552" i="2"/>
  <c r="V551" i="2"/>
  <c r="W551" i="2" s="1"/>
  <c r="S551" i="2"/>
  <c r="T551" i="2" s="1"/>
  <c r="P551" i="2"/>
  <c r="Q551" i="2" s="1"/>
  <c r="J551" i="2"/>
  <c r="I551" i="2"/>
  <c r="V550" i="2"/>
  <c r="W550" i="2" s="1"/>
  <c r="S550" i="2"/>
  <c r="T550" i="2" s="1"/>
  <c r="P550" i="2"/>
  <c r="Q550" i="2" s="1"/>
  <c r="J550" i="2"/>
  <c r="I550" i="2"/>
  <c r="V549" i="2"/>
  <c r="W549" i="2" s="1"/>
  <c r="S549" i="2"/>
  <c r="T549" i="2" s="1"/>
  <c r="P549" i="2"/>
  <c r="Q549" i="2" s="1"/>
  <c r="J549" i="2"/>
  <c r="I549" i="2"/>
  <c r="V548" i="2"/>
  <c r="W548" i="2" s="1"/>
  <c r="S548" i="2"/>
  <c r="T548" i="2" s="1"/>
  <c r="P548" i="2"/>
  <c r="Q548" i="2" s="1"/>
  <c r="J548" i="2"/>
  <c r="I548" i="2"/>
  <c r="V547" i="2"/>
  <c r="W547" i="2" s="1"/>
  <c r="S547" i="2"/>
  <c r="T547" i="2" s="1"/>
  <c r="P547" i="2"/>
  <c r="Q547" i="2" s="1"/>
  <c r="J547" i="2"/>
  <c r="I547" i="2"/>
  <c r="U523" i="2"/>
  <c r="U508" i="2"/>
  <c r="R508" i="2"/>
  <c r="O508" i="2"/>
  <c r="N508" i="2"/>
  <c r="M37" i="2" s="1"/>
  <c r="M508" i="2"/>
  <c r="L37" i="2" s="1"/>
  <c r="L508" i="2"/>
  <c r="K37" i="2" s="1"/>
  <c r="K508" i="2"/>
  <c r="J37" i="2" s="1"/>
  <c r="D508" i="2"/>
  <c r="C485" i="2" s="1"/>
  <c r="H37" i="2" s="1"/>
  <c r="I37" i="2" s="1"/>
  <c r="S505" i="2"/>
  <c r="T505" i="2" s="1"/>
  <c r="P505" i="2"/>
  <c r="Q505" i="2" s="1"/>
  <c r="I505" i="2"/>
  <c r="V504" i="2"/>
  <c r="W504" i="2" s="1"/>
  <c r="S504" i="2"/>
  <c r="T504" i="2" s="1"/>
  <c r="P504" i="2"/>
  <c r="Q504" i="2" s="1"/>
  <c r="J504" i="2"/>
  <c r="I504" i="2"/>
  <c r="V503" i="2"/>
  <c r="W503" i="2" s="1"/>
  <c r="S503" i="2"/>
  <c r="T503" i="2" s="1"/>
  <c r="P503" i="2"/>
  <c r="Q503" i="2" s="1"/>
  <c r="J503" i="2"/>
  <c r="I503" i="2"/>
  <c r="V502" i="2"/>
  <c r="W502" i="2" s="1"/>
  <c r="S502" i="2"/>
  <c r="T502" i="2" s="1"/>
  <c r="P502" i="2"/>
  <c r="Q502" i="2" s="1"/>
  <c r="J502" i="2"/>
  <c r="I502" i="2"/>
  <c r="V501" i="2"/>
  <c r="W501" i="2" s="1"/>
  <c r="S501" i="2"/>
  <c r="T501" i="2" s="1"/>
  <c r="P501" i="2"/>
  <c r="Q501" i="2" s="1"/>
  <c r="J501" i="2"/>
  <c r="I501" i="2"/>
  <c r="V500" i="2"/>
  <c r="W500" i="2" s="1"/>
  <c r="S500" i="2"/>
  <c r="T500" i="2" s="1"/>
  <c r="P500" i="2"/>
  <c r="Q500" i="2" s="1"/>
  <c r="J500" i="2"/>
  <c r="I500" i="2"/>
  <c r="V499" i="2"/>
  <c r="W499" i="2" s="1"/>
  <c r="S499" i="2"/>
  <c r="T499" i="2" s="1"/>
  <c r="P499" i="2"/>
  <c r="Q499" i="2" s="1"/>
  <c r="J499" i="2"/>
  <c r="I499" i="2"/>
  <c r="V498" i="2"/>
  <c r="W498" i="2" s="1"/>
  <c r="S498" i="2"/>
  <c r="T498" i="2" s="1"/>
  <c r="P498" i="2"/>
  <c r="Q498" i="2" s="1"/>
  <c r="J498" i="2"/>
  <c r="I498" i="2"/>
  <c r="V497" i="2"/>
  <c r="W497" i="2" s="1"/>
  <c r="S497" i="2"/>
  <c r="T497" i="2" s="1"/>
  <c r="P497" i="2"/>
  <c r="Q497" i="2" s="1"/>
  <c r="J497" i="2"/>
  <c r="I497" i="2"/>
  <c r="V496" i="2"/>
  <c r="W496" i="2" s="1"/>
  <c r="S496" i="2"/>
  <c r="T496" i="2" s="1"/>
  <c r="P496" i="2"/>
  <c r="Q496" i="2" s="1"/>
  <c r="J496" i="2"/>
  <c r="I496" i="2"/>
  <c r="V495" i="2"/>
  <c r="W495" i="2" s="1"/>
  <c r="S495" i="2"/>
  <c r="T495" i="2" s="1"/>
  <c r="P495" i="2"/>
  <c r="Q495" i="2" s="1"/>
  <c r="J495" i="2"/>
  <c r="I495" i="2"/>
  <c r="V494" i="2"/>
  <c r="W494" i="2" s="1"/>
  <c r="S494" i="2"/>
  <c r="T494" i="2" s="1"/>
  <c r="P494" i="2"/>
  <c r="Q494" i="2" s="1"/>
  <c r="J494" i="2"/>
  <c r="I494" i="2"/>
  <c r="V493" i="2"/>
  <c r="W493" i="2" s="1"/>
  <c r="S493" i="2"/>
  <c r="T493" i="2" s="1"/>
  <c r="P493" i="2"/>
  <c r="Q493" i="2" s="1"/>
  <c r="J493" i="2"/>
  <c r="I493" i="2"/>
  <c r="V492" i="2"/>
  <c r="W492" i="2" s="1"/>
  <c r="S492" i="2"/>
  <c r="T492" i="2" s="1"/>
  <c r="P492" i="2"/>
  <c r="Q492" i="2" s="1"/>
  <c r="J492" i="2"/>
  <c r="I492" i="2"/>
  <c r="V491" i="2"/>
  <c r="W491" i="2" s="1"/>
  <c r="S491" i="2"/>
  <c r="T491" i="2" s="1"/>
  <c r="P491" i="2"/>
  <c r="Q491" i="2" s="1"/>
  <c r="J491" i="2"/>
  <c r="I491" i="2"/>
  <c r="U467" i="2"/>
  <c r="U451" i="2"/>
  <c r="R451" i="2"/>
  <c r="O451" i="2"/>
  <c r="N451" i="2"/>
  <c r="M35" i="2" s="1"/>
  <c r="M451" i="2"/>
  <c r="L35" i="2" s="1"/>
  <c r="L451" i="2"/>
  <c r="K35" i="2" s="1"/>
  <c r="K451" i="2"/>
  <c r="J35" i="2" s="1"/>
  <c r="D451" i="2"/>
  <c r="C428" i="2" s="1"/>
  <c r="H35" i="2" s="1"/>
  <c r="I35" i="2" s="1"/>
  <c r="S448" i="2"/>
  <c r="T448" i="2" s="1"/>
  <c r="P448" i="2"/>
  <c r="Q448" i="2" s="1"/>
  <c r="I448" i="2"/>
  <c r="V447" i="2"/>
  <c r="W447" i="2" s="1"/>
  <c r="S447" i="2"/>
  <c r="T447" i="2" s="1"/>
  <c r="P447" i="2"/>
  <c r="Q447" i="2" s="1"/>
  <c r="J447" i="2"/>
  <c r="I447" i="2"/>
  <c r="V446" i="2"/>
  <c r="W446" i="2" s="1"/>
  <c r="S446" i="2"/>
  <c r="T446" i="2" s="1"/>
  <c r="P446" i="2"/>
  <c r="Q446" i="2" s="1"/>
  <c r="J446" i="2"/>
  <c r="I446" i="2"/>
  <c r="V445" i="2"/>
  <c r="W445" i="2" s="1"/>
  <c r="S445" i="2"/>
  <c r="T445" i="2" s="1"/>
  <c r="P445" i="2"/>
  <c r="Q445" i="2" s="1"/>
  <c r="J445" i="2"/>
  <c r="I445" i="2"/>
  <c r="V444" i="2"/>
  <c r="W444" i="2" s="1"/>
  <c r="S444" i="2"/>
  <c r="T444" i="2" s="1"/>
  <c r="P444" i="2"/>
  <c r="Q444" i="2" s="1"/>
  <c r="J444" i="2"/>
  <c r="I444" i="2"/>
  <c r="V443" i="2"/>
  <c r="W443" i="2" s="1"/>
  <c r="S443" i="2"/>
  <c r="T443" i="2" s="1"/>
  <c r="P443" i="2"/>
  <c r="Q443" i="2" s="1"/>
  <c r="J443" i="2"/>
  <c r="I443" i="2"/>
  <c r="V442" i="2"/>
  <c r="W442" i="2" s="1"/>
  <c r="S442" i="2"/>
  <c r="T442" i="2" s="1"/>
  <c r="P442" i="2"/>
  <c r="Q442" i="2" s="1"/>
  <c r="J442" i="2"/>
  <c r="I442" i="2"/>
  <c r="V441" i="2"/>
  <c r="W441" i="2" s="1"/>
  <c r="S441" i="2"/>
  <c r="T441" i="2" s="1"/>
  <c r="P441" i="2"/>
  <c r="Q441" i="2" s="1"/>
  <c r="J441" i="2"/>
  <c r="I441" i="2"/>
  <c r="V440" i="2"/>
  <c r="W440" i="2" s="1"/>
  <c r="S440" i="2"/>
  <c r="T440" i="2" s="1"/>
  <c r="P440" i="2"/>
  <c r="Q440" i="2" s="1"/>
  <c r="J440" i="2"/>
  <c r="I440" i="2"/>
  <c r="V439" i="2"/>
  <c r="W439" i="2" s="1"/>
  <c r="S439" i="2"/>
  <c r="T439" i="2" s="1"/>
  <c r="P439" i="2"/>
  <c r="Q439" i="2" s="1"/>
  <c r="J439" i="2"/>
  <c r="I439" i="2"/>
  <c r="V438" i="2"/>
  <c r="W438" i="2" s="1"/>
  <c r="S438" i="2"/>
  <c r="T438" i="2" s="1"/>
  <c r="P438" i="2"/>
  <c r="Q438" i="2" s="1"/>
  <c r="J438" i="2"/>
  <c r="I438" i="2"/>
  <c r="V437" i="2"/>
  <c r="W437" i="2" s="1"/>
  <c r="S437" i="2"/>
  <c r="T437" i="2" s="1"/>
  <c r="P437" i="2"/>
  <c r="Q437" i="2" s="1"/>
  <c r="J437" i="2"/>
  <c r="I437" i="2"/>
  <c r="V436" i="2"/>
  <c r="W436" i="2" s="1"/>
  <c r="S436" i="2"/>
  <c r="T436" i="2" s="1"/>
  <c r="P436" i="2"/>
  <c r="Q436" i="2" s="1"/>
  <c r="J436" i="2"/>
  <c r="I436" i="2"/>
  <c r="V435" i="2"/>
  <c r="W435" i="2" s="1"/>
  <c r="S435" i="2"/>
  <c r="T435" i="2" s="1"/>
  <c r="P435" i="2"/>
  <c r="Q435" i="2" s="1"/>
  <c r="J435" i="2"/>
  <c r="I435" i="2"/>
  <c r="V434" i="2"/>
  <c r="W434" i="2" s="1"/>
  <c r="S434" i="2"/>
  <c r="T434" i="2" s="1"/>
  <c r="P434" i="2"/>
  <c r="Q434" i="2" s="1"/>
  <c r="J434" i="2"/>
  <c r="I434" i="2"/>
  <c r="U410" i="2"/>
  <c r="U393" i="2"/>
  <c r="R393" i="2"/>
  <c r="O393" i="2"/>
  <c r="N393" i="2"/>
  <c r="M33" i="2" s="1"/>
  <c r="M393" i="2"/>
  <c r="L33" i="2" s="1"/>
  <c r="L393" i="2"/>
  <c r="K33" i="2" s="1"/>
  <c r="K393" i="2"/>
  <c r="J33" i="2" s="1"/>
  <c r="D393" i="2"/>
  <c r="C370" i="2" s="1"/>
  <c r="H33" i="2" s="1"/>
  <c r="I33" i="2" s="1"/>
  <c r="S390" i="2"/>
  <c r="T390" i="2" s="1"/>
  <c r="P390" i="2"/>
  <c r="Q390" i="2" s="1"/>
  <c r="I390" i="2"/>
  <c r="V389" i="2"/>
  <c r="W389" i="2" s="1"/>
  <c r="S389" i="2"/>
  <c r="T389" i="2" s="1"/>
  <c r="P389" i="2"/>
  <c r="Q389" i="2" s="1"/>
  <c r="J389" i="2"/>
  <c r="I389" i="2"/>
  <c r="V388" i="2"/>
  <c r="W388" i="2" s="1"/>
  <c r="S388" i="2"/>
  <c r="T388" i="2" s="1"/>
  <c r="P388" i="2"/>
  <c r="Q388" i="2" s="1"/>
  <c r="J388" i="2"/>
  <c r="I388" i="2"/>
  <c r="V387" i="2"/>
  <c r="W387" i="2" s="1"/>
  <c r="S387" i="2"/>
  <c r="T387" i="2" s="1"/>
  <c r="P387" i="2"/>
  <c r="Q387" i="2" s="1"/>
  <c r="J387" i="2"/>
  <c r="I387" i="2"/>
  <c r="V386" i="2"/>
  <c r="W386" i="2" s="1"/>
  <c r="S386" i="2"/>
  <c r="T386" i="2" s="1"/>
  <c r="P386" i="2"/>
  <c r="Q386" i="2" s="1"/>
  <c r="J386" i="2"/>
  <c r="I386" i="2"/>
  <c r="V385" i="2"/>
  <c r="W385" i="2" s="1"/>
  <c r="S385" i="2"/>
  <c r="T385" i="2" s="1"/>
  <c r="P385" i="2"/>
  <c r="Q385" i="2" s="1"/>
  <c r="J385" i="2"/>
  <c r="I385" i="2"/>
  <c r="V384" i="2"/>
  <c r="W384" i="2" s="1"/>
  <c r="S384" i="2"/>
  <c r="T384" i="2" s="1"/>
  <c r="P384" i="2"/>
  <c r="Q384" i="2" s="1"/>
  <c r="J384" i="2"/>
  <c r="I384" i="2"/>
  <c r="V383" i="2"/>
  <c r="W383" i="2" s="1"/>
  <c r="S383" i="2"/>
  <c r="T383" i="2" s="1"/>
  <c r="P383" i="2"/>
  <c r="Q383" i="2" s="1"/>
  <c r="J383" i="2"/>
  <c r="I383" i="2"/>
  <c r="V382" i="2"/>
  <c r="W382" i="2" s="1"/>
  <c r="S382" i="2"/>
  <c r="T382" i="2" s="1"/>
  <c r="P382" i="2"/>
  <c r="Q382" i="2" s="1"/>
  <c r="J382" i="2"/>
  <c r="I382" i="2"/>
  <c r="V381" i="2"/>
  <c r="W381" i="2" s="1"/>
  <c r="S381" i="2"/>
  <c r="T381" i="2" s="1"/>
  <c r="P381" i="2"/>
  <c r="Q381" i="2" s="1"/>
  <c r="J381" i="2"/>
  <c r="I381" i="2"/>
  <c r="V380" i="2"/>
  <c r="W380" i="2" s="1"/>
  <c r="S380" i="2"/>
  <c r="T380" i="2" s="1"/>
  <c r="P380" i="2"/>
  <c r="Q380" i="2" s="1"/>
  <c r="J380" i="2"/>
  <c r="I380" i="2"/>
  <c r="V379" i="2"/>
  <c r="W379" i="2" s="1"/>
  <c r="S379" i="2"/>
  <c r="T379" i="2" s="1"/>
  <c r="P379" i="2"/>
  <c r="Q379" i="2" s="1"/>
  <c r="J379" i="2"/>
  <c r="I379" i="2"/>
  <c r="V378" i="2"/>
  <c r="W378" i="2" s="1"/>
  <c r="S378" i="2"/>
  <c r="T378" i="2" s="1"/>
  <c r="P378" i="2"/>
  <c r="Q378" i="2" s="1"/>
  <c r="J378" i="2"/>
  <c r="I378" i="2"/>
  <c r="V377" i="2"/>
  <c r="W377" i="2" s="1"/>
  <c r="S377" i="2"/>
  <c r="T377" i="2" s="1"/>
  <c r="P377" i="2"/>
  <c r="Q377" i="2" s="1"/>
  <c r="J377" i="2"/>
  <c r="I377" i="2"/>
  <c r="V376" i="2"/>
  <c r="W376" i="2" s="1"/>
  <c r="S376" i="2"/>
  <c r="T376" i="2" s="1"/>
  <c r="P376" i="2"/>
  <c r="Q376" i="2" s="1"/>
  <c r="J376" i="2"/>
  <c r="I376" i="2"/>
  <c r="U352" i="2"/>
  <c r="U334" i="2"/>
  <c r="R334" i="2"/>
  <c r="O334" i="2"/>
  <c r="N334" i="2"/>
  <c r="M31" i="2" s="1"/>
  <c r="M334" i="2"/>
  <c r="L31" i="2" s="1"/>
  <c r="L334" i="2"/>
  <c r="K31" i="2" s="1"/>
  <c r="K334" i="2"/>
  <c r="J31" i="2" s="1"/>
  <c r="D334" i="2"/>
  <c r="C311" i="2" s="1"/>
  <c r="H31" i="2" s="1"/>
  <c r="I31" i="2" s="1"/>
  <c r="S331" i="2"/>
  <c r="T331" i="2" s="1"/>
  <c r="P331" i="2"/>
  <c r="Q331" i="2" s="1"/>
  <c r="I331" i="2"/>
  <c r="V330" i="2"/>
  <c r="W330" i="2" s="1"/>
  <c r="S330" i="2"/>
  <c r="T330" i="2" s="1"/>
  <c r="P330" i="2"/>
  <c r="Q330" i="2" s="1"/>
  <c r="J330" i="2"/>
  <c r="I330" i="2"/>
  <c r="V329" i="2"/>
  <c r="W329" i="2" s="1"/>
  <c r="S329" i="2"/>
  <c r="T329" i="2" s="1"/>
  <c r="P329" i="2"/>
  <c r="Q329" i="2" s="1"/>
  <c r="J329" i="2"/>
  <c r="I329" i="2"/>
  <c r="V328" i="2"/>
  <c r="W328" i="2" s="1"/>
  <c r="S328" i="2"/>
  <c r="T328" i="2" s="1"/>
  <c r="P328" i="2"/>
  <c r="Q328" i="2" s="1"/>
  <c r="J328" i="2"/>
  <c r="I328" i="2"/>
  <c r="V327" i="2"/>
  <c r="W327" i="2" s="1"/>
  <c r="S327" i="2"/>
  <c r="T327" i="2" s="1"/>
  <c r="P327" i="2"/>
  <c r="Q327" i="2" s="1"/>
  <c r="J327" i="2"/>
  <c r="I327" i="2"/>
  <c r="V326" i="2"/>
  <c r="W326" i="2" s="1"/>
  <c r="S326" i="2"/>
  <c r="T326" i="2" s="1"/>
  <c r="P326" i="2"/>
  <c r="Q326" i="2" s="1"/>
  <c r="J326" i="2"/>
  <c r="I326" i="2"/>
  <c r="V325" i="2"/>
  <c r="W325" i="2" s="1"/>
  <c r="S325" i="2"/>
  <c r="T325" i="2" s="1"/>
  <c r="P325" i="2"/>
  <c r="Q325" i="2" s="1"/>
  <c r="J325" i="2"/>
  <c r="I325" i="2"/>
  <c r="V324" i="2"/>
  <c r="W324" i="2" s="1"/>
  <c r="S324" i="2"/>
  <c r="T324" i="2" s="1"/>
  <c r="P324" i="2"/>
  <c r="Q324" i="2" s="1"/>
  <c r="J324" i="2"/>
  <c r="I324" i="2"/>
  <c r="V323" i="2"/>
  <c r="W323" i="2" s="1"/>
  <c r="S323" i="2"/>
  <c r="T323" i="2" s="1"/>
  <c r="P323" i="2"/>
  <c r="Q323" i="2" s="1"/>
  <c r="J323" i="2"/>
  <c r="I323" i="2"/>
  <c r="V322" i="2"/>
  <c r="W322" i="2" s="1"/>
  <c r="S322" i="2"/>
  <c r="T322" i="2" s="1"/>
  <c r="P322" i="2"/>
  <c r="Q322" i="2" s="1"/>
  <c r="J322" i="2"/>
  <c r="I322" i="2"/>
  <c r="V321" i="2"/>
  <c r="W321" i="2" s="1"/>
  <c r="S321" i="2"/>
  <c r="T321" i="2" s="1"/>
  <c r="P321" i="2"/>
  <c r="Q321" i="2" s="1"/>
  <c r="J321" i="2"/>
  <c r="I321" i="2"/>
  <c r="V320" i="2"/>
  <c r="W320" i="2" s="1"/>
  <c r="S320" i="2"/>
  <c r="T320" i="2" s="1"/>
  <c r="P320" i="2"/>
  <c r="Q320" i="2" s="1"/>
  <c r="J320" i="2"/>
  <c r="I320" i="2"/>
  <c r="V319" i="2"/>
  <c r="W319" i="2" s="1"/>
  <c r="S319" i="2"/>
  <c r="T319" i="2" s="1"/>
  <c r="P319" i="2"/>
  <c r="Q319" i="2" s="1"/>
  <c r="J319" i="2"/>
  <c r="I319" i="2"/>
  <c r="V318" i="2"/>
  <c r="W318" i="2" s="1"/>
  <c r="S318" i="2"/>
  <c r="T318" i="2" s="1"/>
  <c r="P318" i="2"/>
  <c r="Q318" i="2" s="1"/>
  <c r="J318" i="2"/>
  <c r="I318" i="2"/>
  <c r="V317" i="2"/>
  <c r="W317" i="2" s="1"/>
  <c r="S317" i="2"/>
  <c r="T317" i="2" s="1"/>
  <c r="P317" i="2"/>
  <c r="Q317" i="2" s="1"/>
  <c r="J317" i="2"/>
  <c r="I317" i="2"/>
  <c r="U293" i="2"/>
  <c r="U274" i="2"/>
  <c r="R274" i="2"/>
  <c r="O274" i="2"/>
  <c r="N274" i="2"/>
  <c r="M29" i="2" s="1"/>
  <c r="M274" i="2"/>
  <c r="L29" i="2" s="1"/>
  <c r="L274" i="2"/>
  <c r="K29" i="2" s="1"/>
  <c r="K274" i="2"/>
  <c r="J29" i="2" s="1"/>
  <c r="D274" i="2"/>
  <c r="C251" i="2" s="1"/>
  <c r="H29" i="2" s="1"/>
  <c r="I29" i="2" s="1"/>
  <c r="S271" i="2"/>
  <c r="T271" i="2" s="1"/>
  <c r="P271" i="2"/>
  <c r="Q271" i="2" s="1"/>
  <c r="I271" i="2"/>
  <c r="V270" i="2"/>
  <c r="W270" i="2" s="1"/>
  <c r="S270" i="2"/>
  <c r="T270" i="2" s="1"/>
  <c r="P270" i="2"/>
  <c r="Q270" i="2" s="1"/>
  <c r="J270" i="2"/>
  <c r="I270" i="2"/>
  <c r="V269" i="2"/>
  <c r="W269" i="2" s="1"/>
  <c r="S269" i="2"/>
  <c r="T269" i="2" s="1"/>
  <c r="P269" i="2"/>
  <c r="Q269" i="2" s="1"/>
  <c r="J269" i="2"/>
  <c r="I269" i="2"/>
  <c r="V268" i="2"/>
  <c r="W268" i="2" s="1"/>
  <c r="S268" i="2"/>
  <c r="T268" i="2" s="1"/>
  <c r="P268" i="2"/>
  <c r="Q268" i="2" s="1"/>
  <c r="J268" i="2"/>
  <c r="I268" i="2"/>
  <c r="V267" i="2"/>
  <c r="W267" i="2" s="1"/>
  <c r="S267" i="2"/>
  <c r="T267" i="2" s="1"/>
  <c r="P267" i="2"/>
  <c r="Q267" i="2" s="1"/>
  <c r="J267" i="2"/>
  <c r="I267" i="2"/>
  <c r="V266" i="2"/>
  <c r="W266" i="2" s="1"/>
  <c r="S266" i="2"/>
  <c r="T266" i="2" s="1"/>
  <c r="P266" i="2"/>
  <c r="Q266" i="2" s="1"/>
  <c r="J266" i="2"/>
  <c r="I266" i="2"/>
  <c r="V265" i="2"/>
  <c r="W265" i="2" s="1"/>
  <c r="S265" i="2"/>
  <c r="T265" i="2" s="1"/>
  <c r="P265" i="2"/>
  <c r="Q265" i="2" s="1"/>
  <c r="J265" i="2"/>
  <c r="I265" i="2"/>
  <c r="V264" i="2"/>
  <c r="W264" i="2" s="1"/>
  <c r="S264" i="2"/>
  <c r="T264" i="2" s="1"/>
  <c r="P264" i="2"/>
  <c r="Q264" i="2" s="1"/>
  <c r="J264" i="2"/>
  <c r="I264" i="2"/>
  <c r="V263" i="2"/>
  <c r="W263" i="2" s="1"/>
  <c r="S263" i="2"/>
  <c r="T263" i="2" s="1"/>
  <c r="P263" i="2"/>
  <c r="Q263" i="2" s="1"/>
  <c r="J263" i="2"/>
  <c r="I263" i="2"/>
  <c r="V262" i="2"/>
  <c r="W262" i="2" s="1"/>
  <c r="S262" i="2"/>
  <c r="T262" i="2" s="1"/>
  <c r="P262" i="2"/>
  <c r="Q262" i="2" s="1"/>
  <c r="J262" i="2"/>
  <c r="I262" i="2"/>
  <c r="V261" i="2"/>
  <c r="W261" i="2" s="1"/>
  <c r="S261" i="2"/>
  <c r="T261" i="2" s="1"/>
  <c r="P261" i="2"/>
  <c r="Q261" i="2" s="1"/>
  <c r="J261" i="2"/>
  <c r="I261" i="2"/>
  <c r="V260" i="2"/>
  <c r="W260" i="2" s="1"/>
  <c r="S260" i="2"/>
  <c r="T260" i="2" s="1"/>
  <c r="P260" i="2"/>
  <c r="Q260" i="2" s="1"/>
  <c r="J260" i="2"/>
  <c r="I260" i="2"/>
  <c r="V259" i="2"/>
  <c r="W259" i="2" s="1"/>
  <c r="S259" i="2"/>
  <c r="T259" i="2" s="1"/>
  <c r="P259" i="2"/>
  <c r="Q259" i="2" s="1"/>
  <c r="J259" i="2"/>
  <c r="I259" i="2"/>
  <c r="V258" i="2"/>
  <c r="W258" i="2" s="1"/>
  <c r="S258" i="2"/>
  <c r="T258" i="2" s="1"/>
  <c r="P258" i="2"/>
  <c r="Q258" i="2" s="1"/>
  <c r="J258" i="2"/>
  <c r="I258" i="2"/>
  <c r="V257" i="2"/>
  <c r="W257" i="2" s="1"/>
  <c r="S257" i="2"/>
  <c r="T257" i="2" s="1"/>
  <c r="P257" i="2"/>
  <c r="Q257" i="2" s="1"/>
  <c r="J257" i="2"/>
  <c r="I257" i="2"/>
  <c r="U233" i="2"/>
  <c r="U214" i="2"/>
  <c r="R214" i="2"/>
  <c r="O214" i="2"/>
  <c r="N214" i="2"/>
  <c r="M27" i="2" s="1"/>
  <c r="M214" i="2"/>
  <c r="L27" i="2" s="1"/>
  <c r="L214" i="2"/>
  <c r="K27" i="2" s="1"/>
  <c r="K214" i="2"/>
  <c r="J27" i="2" s="1"/>
  <c r="D214" i="2"/>
  <c r="S211" i="2"/>
  <c r="T211" i="2" s="1"/>
  <c r="P211" i="2"/>
  <c r="Q211" i="2" s="1"/>
  <c r="I211" i="2"/>
  <c r="V210" i="2"/>
  <c r="W210" i="2" s="1"/>
  <c r="S210" i="2"/>
  <c r="T210" i="2" s="1"/>
  <c r="P210" i="2"/>
  <c r="Q210" i="2" s="1"/>
  <c r="J210" i="2"/>
  <c r="I210" i="2"/>
  <c r="V209" i="2"/>
  <c r="W209" i="2" s="1"/>
  <c r="S209" i="2"/>
  <c r="T209" i="2" s="1"/>
  <c r="P209" i="2"/>
  <c r="Q209" i="2" s="1"/>
  <c r="J209" i="2"/>
  <c r="I209" i="2"/>
  <c r="V208" i="2"/>
  <c r="W208" i="2" s="1"/>
  <c r="S208" i="2"/>
  <c r="T208" i="2" s="1"/>
  <c r="P208" i="2"/>
  <c r="Q208" i="2" s="1"/>
  <c r="J208" i="2"/>
  <c r="I208" i="2"/>
  <c r="V207" i="2"/>
  <c r="W207" i="2" s="1"/>
  <c r="S207" i="2"/>
  <c r="T207" i="2" s="1"/>
  <c r="P207" i="2"/>
  <c r="Q207" i="2" s="1"/>
  <c r="J207" i="2"/>
  <c r="I207" i="2"/>
  <c r="V206" i="2"/>
  <c r="W206" i="2" s="1"/>
  <c r="S206" i="2"/>
  <c r="T206" i="2" s="1"/>
  <c r="P206" i="2"/>
  <c r="Q206" i="2" s="1"/>
  <c r="J206" i="2"/>
  <c r="I206" i="2"/>
  <c r="V205" i="2"/>
  <c r="W205" i="2" s="1"/>
  <c r="S205" i="2"/>
  <c r="T205" i="2" s="1"/>
  <c r="P205" i="2"/>
  <c r="Q205" i="2" s="1"/>
  <c r="J205" i="2"/>
  <c r="I205" i="2"/>
  <c r="V204" i="2"/>
  <c r="W204" i="2" s="1"/>
  <c r="S204" i="2"/>
  <c r="T204" i="2" s="1"/>
  <c r="P204" i="2"/>
  <c r="Q204" i="2" s="1"/>
  <c r="J204" i="2"/>
  <c r="I204" i="2"/>
  <c r="V203" i="2"/>
  <c r="W203" i="2" s="1"/>
  <c r="S203" i="2"/>
  <c r="T203" i="2" s="1"/>
  <c r="P203" i="2"/>
  <c r="Q203" i="2" s="1"/>
  <c r="J203" i="2"/>
  <c r="I203" i="2"/>
  <c r="V202" i="2"/>
  <c r="W202" i="2" s="1"/>
  <c r="S202" i="2"/>
  <c r="T202" i="2" s="1"/>
  <c r="P202" i="2"/>
  <c r="Q202" i="2" s="1"/>
  <c r="J202" i="2"/>
  <c r="I202" i="2"/>
  <c r="V201" i="2"/>
  <c r="W201" i="2" s="1"/>
  <c r="S201" i="2"/>
  <c r="T201" i="2" s="1"/>
  <c r="P201" i="2"/>
  <c r="Q201" i="2" s="1"/>
  <c r="J201" i="2"/>
  <c r="I201" i="2"/>
  <c r="V200" i="2"/>
  <c r="W200" i="2" s="1"/>
  <c r="S200" i="2"/>
  <c r="T200" i="2" s="1"/>
  <c r="P200" i="2"/>
  <c r="Q200" i="2" s="1"/>
  <c r="J200" i="2"/>
  <c r="I200" i="2"/>
  <c r="V199" i="2"/>
  <c r="W199" i="2" s="1"/>
  <c r="S199" i="2"/>
  <c r="T199" i="2" s="1"/>
  <c r="P199" i="2"/>
  <c r="Q199" i="2" s="1"/>
  <c r="J199" i="2"/>
  <c r="I199" i="2"/>
  <c r="V198" i="2"/>
  <c r="W198" i="2" s="1"/>
  <c r="S198" i="2"/>
  <c r="T198" i="2" s="1"/>
  <c r="P198" i="2"/>
  <c r="Q198" i="2" s="1"/>
  <c r="J198" i="2"/>
  <c r="I198" i="2"/>
  <c r="V197" i="2"/>
  <c r="W197" i="2" s="1"/>
  <c r="S197" i="2"/>
  <c r="T197" i="2" s="1"/>
  <c r="P197" i="2"/>
  <c r="Q197" i="2" s="1"/>
  <c r="J197" i="2"/>
  <c r="I197" i="2"/>
  <c r="U173" i="2"/>
  <c r="U156" i="2"/>
  <c r="O156" i="2"/>
  <c r="N156" i="2"/>
  <c r="M25" i="2" s="1"/>
  <c r="M156" i="2"/>
  <c r="L25" i="2" s="1"/>
  <c r="L156" i="2"/>
  <c r="K25" i="2" s="1"/>
  <c r="K156" i="2"/>
  <c r="J25" i="2" s="1"/>
  <c r="D156" i="2"/>
  <c r="C133" i="2" s="1"/>
  <c r="H25" i="2" s="1"/>
  <c r="S153" i="2"/>
  <c r="T153" i="2" s="1"/>
  <c r="P153" i="2"/>
  <c r="Q153" i="2" s="1"/>
  <c r="I153" i="2"/>
  <c r="V152" i="2"/>
  <c r="W152" i="2" s="1"/>
  <c r="S152" i="2"/>
  <c r="T152" i="2" s="1"/>
  <c r="P152" i="2"/>
  <c r="Q152" i="2" s="1"/>
  <c r="J152" i="2"/>
  <c r="I152" i="2"/>
  <c r="V151" i="2"/>
  <c r="W151" i="2" s="1"/>
  <c r="S151" i="2"/>
  <c r="T151" i="2" s="1"/>
  <c r="P151" i="2"/>
  <c r="Q151" i="2" s="1"/>
  <c r="J151" i="2"/>
  <c r="I151" i="2"/>
  <c r="V150" i="2"/>
  <c r="W150" i="2" s="1"/>
  <c r="S150" i="2"/>
  <c r="T150" i="2" s="1"/>
  <c r="P150" i="2"/>
  <c r="Q150" i="2" s="1"/>
  <c r="J150" i="2"/>
  <c r="I150" i="2"/>
  <c r="V149" i="2"/>
  <c r="W149" i="2" s="1"/>
  <c r="S149" i="2"/>
  <c r="T149" i="2" s="1"/>
  <c r="P149" i="2"/>
  <c r="Q149" i="2" s="1"/>
  <c r="J149" i="2"/>
  <c r="I149" i="2"/>
  <c r="V148" i="2"/>
  <c r="W148" i="2" s="1"/>
  <c r="S148" i="2"/>
  <c r="T148" i="2" s="1"/>
  <c r="P148" i="2"/>
  <c r="Q148" i="2" s="1"/>
  <c r="J148" i="2"/>
  <c r="I148" i="2"/>
  <c r="V147" i="2"/>
  <c r="W147" i="2" s="1"/>
  <c r="S147" i="2"/>
  <c r="T147" i="2" s="1"/>
  <c r="P147" i="2"/>
  <c r="Q147" i="2" s="1"/>
  <c r="J147" i="2"/>
  <c r="I147" i="2"/>
  <c r="V146" i="2"/>
  <c r="W146" i="2" s="1"/>
  <c r="S146" i="2"/>
  <c r="T146" i="2" s="1"/>
  <c r="P146" i="2"/>
  <c r="Q146" i="2" s="1"/>
  <c r="J146" i="2"/>
  <c r="I146" i="2"/>
  <c r="V145" i="2"/>
  <c r="W145" i="2" s="1"/>
  <c r="S145" i="2"/>
  <c r="T145" i="2" s="1"/>
  <c r="P145" i="2"/>
  <c r="Q145" i="2" s="1"/>
  <c r="J145" i="2"/>
  <c r="I145" i="2"/>
  <c r="V144" i="2"/>
  <c r="W144" i="2" s="1"/>
  <c r="S144" i="2"/>
  <c r="T144" i="2" s="1"/>
  <c r="P144" i="2"/>
  <c r="Q144" i="2" s="1"/>
  <c r="J144" i="2"/>
  <c r="I144" i="2"/>
  <c r="V143" i="2"/>
  <c r="W143" i="2" s="1"/>
  <c r="S143" i="2"/>
  <c r="T143" i="2" s="1"/>
  <c r="P143" i="2"/>
  <c r="Q143" i="2" s="1"/>
  <c r="J143" i="2"/>
  <c r="I143" i="2"/>
  <c r="V142" i="2"/>
  <c r="W142" i="2" s="1"/>
  <c r="S142" i="2"/>
  <c r="T142" i="2" s="1"/>
  <c r="P142" i="2"/>
  <c r="Q142" i="2" s="1"/>
  <c r="J142" i="2"/>
  <c r="I142" i="2"/>
  <c r="V141" i="2"/>
  <c r="W141" i="2" s="1"/>
  <c r="S141" i="2"/>
  <c r="T141" i="2" s="1"/>
  <c r="P141" i="2"/>
  <c r="Q141" i="2" s="1"/>
  <c r="J141" i="2"/>
  <c r="I141" i="2"/>
  <c r="V140" i="2"/>
  <c r="W140" i="2" s="1"/>
  <c r="S140" i="2"/>
  <c r="T140" i="2" s="1"/>
  <c r="P140" i="2"/>
  <c r="Q140" i="2" s="1"/>
  <c r="J140" i="2"/>
  <c r="I140" i="2"/>
  <c r="V139" i="2"/>
  <c r="W139" i="2" s="1"/>
  <c r="S139" i="2"/>
  <c r="T139" i="2" s="1"/>
  <c r="P139" i="2"/>
  <c r="Q139" i="2" s="1"/>
  <c r="J139" i="2"/>
  <c r="I139" i="2"/>
  <c r="U115" i="2"/>
  <c r="W156" i="2" l="1"/>
  <c r="T25" i="2" s="1"/>
  <c r="Q156" i="2"/>
  <c r="N25" i="2" s="1"/>
  <c r="T156" i="2"/>
  <c r="Q25" i="2" s="1"/>
  <c r="C191" i="2"/>
  <c r="H27" i="2" s="1"/>
  <c r="I27" i="2" s="1"/>
  <c r="I25" i="2"/>
  <c r="Z613" i="2"/>
  <c r="Z553" i="2"/>
  <c r="Z609" i="2"/>
  <c r="Z607" i="2"/>
  <c r="Z611" i="2"/>
  <c r="Z548" i="2"/>
  <c r="Z556" i="2"/>
  <c r="Z605" i="2"/>
  <c r="Z608" i="2"/>
  <c r="Z610" i="2"/>
  <c r="Z617" i="2"/>
  <c r="Z614" i="2"/>
  <c r="Z551" i="2"/>
  <c r="Z552" i="2"/>
  <c r="Z554" i="2"/>
  <c r="Z559" i="2"/>
  <c r="W564" i="2"/>
  <c r="T39" i="2" s="1"/>
  <c r="Z606" i="2"/>
  <c r="Z615" i="2"/>
  <c r="T621" i="2"/>
  <c r="Q41" i="2" s="1"/>
  <c r="Z612" i="2"/>
  <c r="Z618" i="2"/>
  <c r="W621" i="2"/>
  <c r="T41" i="2" s="1"/>
  <c r="Z616" i="2"/>
  <c r="Q621" i="2"/>
  <c r="N41" i="2" s="1"/>
  <c r="Z604" i="2"/>
  <c r="Q564" i="2"/>
  <c r="N39" i="2" s="1"/>
  <c r="Z547" i="2"/>
  <c r="Z550" i="2"/>
  <c r="Z555" i="2"/>
  <c r="Z558" i="2"/>
  <c r="Z560" i="2"/>
  <c r="Z561" i="2"/>
  <c r="T564" i="2"/>
  <c r="Q39" i="2" s="1"/>
  <c r="Z549" i="2"/>
  <c r="Z557" i="2"/>
  <c r="Z379" i="2"/>
  <c r="Z502" i="2"/>
  <c r="Z437" i="2"/>
  <c r="Z390" i="2"/>
  <c r="Z439" i="2"/>
  <c r="Z497" i="2"/>
  <c r="Z326" i="2"/>
  <c r="Z493" i="2"/>
  <c r="Z331" i="2"/>
  <c r="Z380" i="2"/>
  <c r="Z382" i="2"/>
  <c r="Z389" i="2"/>
  <c r="Z498" i="2"/>
  <c r="Z381" i="2"/>
  <c r="Z435" i="2"/>
  <c r="Z438" i="2"/>
  <c r="Z440" i="2"/>
  <c r="Z447" i="2"/>
  <c r="Z494" i="2"/>
  <c r="Z500" i="2"/>
  <c r="Z501" i="2"/>
  <c r="Z505" i="2"/>
  <c r="Z496" i="2"/>
  <c r="T508" i="2"/>
  <c r="Q37" i="2" s="1"/>
  <c r="Z499" i="2"/>
  <c r="Q508" i="2"/>
  <c r="N37" i="2" s="1"/>
  <c r="Z491" i="2"/>
  <c r="Z503" i="2"/>
  <c r="Z492" i="2"/>
  <c r="W508" i="2"/>
  <c r="T37" i="2" s="1"/>
  <c r="Z495" i="2"/>
  <c r="Z504" i="2"/>
  <c r="Z444" i="2"/>
  <c r="Z441" i="2"/>
  <c r="Z443" i="2"/>
  <c r="Z436" i="2"/>
  <c r="Z445" i="2"/>
  <c r="T451" i="2"/>
  <c r="Q35" i="2" s="1"/>
  <c r="Z442" i="2"/>
  <c r="Z448" i="2"/>
  <c r="W451" i="2"/>
  <c r="T35" i="2" s="1"/>
  <c r="Z446" i="2"/>
  <c r="Q451" i="2"/>
  <c r="N35" i="2" s="1"/>
  <c r="Z434" i="2"/>
  <c r="Z386" i="2"/>
  <c r="Z262" i="2"/>
  <c r="Z377" i="2"/>
  <c r="Z383" i="2"/>
  <c r="Z385" i="2"/>
  <c r="Z378" i="2"/>
  <c r="Z387" i="2"/>
  <c r="W393" i="2"/>
  <c r="T33" i="2" s="1"/>
  <c r="Z388" i="2"/>
  <c r="T393" i="2"/>
  <c r="Q33" i="2" s="1"/>
  <c r="Z384" i="2"/>
  <c r="Q393" i="2"/>
  <c r="N33" i="2" s="1"/>
  <c r="Z376" i="2"/>
  <c r="Z211" i="2"/>
  <c r="Z322" i="2"/>
  <c r="Z260" i="2"/>
  <c r="Z320" i="2"/>
  <c r="Z324" i="2"/>
  <c r="Z200" i="2"/>
  <c r="Z202" i="2"/>
  <c r="Z140" i="2"/>
  <c r="Z318" i="2"/>
  <c r="Z321" i="2"/>
  <c r="Z323" i="2"/>
  <c r="Z330" i="2"/>
  <c r="Z141" i="2"/>
  <c r="Z153" i="2"/>
  <c r="Z327" i="2"/>
  <c r="Z210" i="2"/>
  <c r="Z198" i="2"/>
  <c r="Z201" i="2"/>
  <c r="Z203" i="2"/>
  <c r="Z258" i="2"/>
  <c r="Z261" i="2"/>
  <c r="Z263" i="2"/>
  <c r="Z270" i="2"/>
  <c r="Z319" i="2"/>
  <c r="Z328" i="2"/>
  <c r="T334" i="2"/>
  <c r="Q31" i="2" s="1"/>
  <c r="W334" i="2"/>
  <c r="T31" i="2" s="1"/>
  <c r="Z329" i="2"/>
  <c r="Z325" i="2"/>
  <c r="Q334" i="2"/>
  <c r="N31" i="2" s="1"/>
  <c r="Z317" i="2"/>
  <c r="Z267" i="2"/>
  <c r="Z264" i="2"/>
  <c r="Z266" i="2"/>
  <c r="Z259" i="2"/>
  <c r="Z268" i="2"/>
  <c r="T274" i="2"/>
  <c r="Q29" i="2" s="1"/>
  <c r="Z265" i="2"/>
  <c r="Z271" i="2"/>
  <c r="W274" i="2"/>
  <c r="T29" i="2" s="1"/>
  <c r="Z269" i="2"/>
  <c r="Q274" i="2"/>
  <c r="N29" i="2" s="1"/>
  <c r="Z257" i="2"/>
  <c r="Z207" i="2"/>
  <c r="Z204" i="2"/>
  <c r="Z206" i="2"/>
  <c r="Z199" i="2"/>
  <c r="Z208" i="2"/>
  <c r="T214" i="2"/>
  <c r="Q27" i="2" s="1"/>
  <c r="Z205" i="2"/>
  <c r="W214" i="2"/>
  <c r="T27" i="2" s="1"/>
  <c r="Z209" i="2"/>
  <c r="Q214" i="2"/>
  <c r="N27" i="2" s="1"/>
  <c r="Z197" i="2"/>
  <c r="Z146" i="2"/>
  <c r="Z149" i="2"/>
  <c r="Z142" i="2"/>
  <c r="Z145" i="2"/>
  <c r="Z143" i="2"/>
  <c r="Z148" i="2"/>
  <c r="Z151" i="2"/>
  <c r="Z139" i="2"/>
  <c r="Z144" i="2"/>
  <c r="Z147" i="2"/>
  <c r="Z150" i="2"/>
  <c r="Z152" i="2"/>
  <c r="N101" i="2"/>
  <c r="M23" i="2" s="1"/>
  <c r="M101" i="2"/>
  <c r="L23" i="2" s="1"/>
  <c r="L101" i="2"/>
  <c r="K23" i="2" s="1"/>
  <c r="D101" i="2"/>
  <c r="C78" i="2" s="1"/>
  <c r="H23" i="2" l="1"/>
  <c r="I23" i="2" s="1"/>
  <c r="Z621" i="2"/>
  <c r="Z625" i="2" s="1"/>
  <c r="Z564" i="2"/>
  <c r="Z568" i="2" s="1"/>
  <c r="Z508" i="2"/>
  <c r="Z451" i="2"/>
  <c r="Z393" i="2"/>
  <c r="Z334" i="2"/>
  <c r="Z274" i="2"/>
  <c r="Z214" i="2"/>
  <c r="Z156" i="2"/>
  <c r="W8" i="2"/>
  <c r="Z623" i="2" l="1"/>
  <c r="Z627" i="2" s="1"/>
  <c r="U590" i="2" s="1"/>
  <c r="Z41" i="2" s="1"/>
  <c r="Z566" i="2"/>
  <c r="Z570" i="2" s="1"/>
  <c r="U533" i="2" s="1"/>
  <c r="Z39" i="2" s="1"/>
  <c r="Z512" i="2"/>
  <c r="Z510" i="2"/>
  <c r="Z455" i="2"/>
  <c r="Z453" i="2"/>
  <c r="Z397" i="2"/>
  <c r="Z395" i="2"/>
  <c r="Z338" i="2"/>
  <c r="Z336" i="2"/>
  <c r="Z278" i="2"/>
  <c r="Z276" i="2"/>
  <c r="Z218" i="2"/>
  <c r="Z216" i="2"/>
  <c r="Z160" i="2"/>
  <c r="Z158" i="2"/>
  <c r="I42" i="2"/>
  <c r="I40" i="2"/>
  <c r="I38" i="2"/>
  <c r="I36" i="2"/>
  <c r="I34" i="2"/>
  <c r="I32" i="2"/>
  <c r="I30" i="2"/>
  <c r="I28" i="2"/>
  <c r="I26" i="2"/>
  <c r="I24" i="2"/>
  <c r="P84" i="2"/>
  <c r="Q84" i="2" s="1"/>
  <c r="S84" i="2"/>
  <c r="T84" i="2" s="1"/>
  <c r="V84" i="2"/>
  <c r="W84" i="2" s="1"/>
  <c r="P85" i="2"/>
  <c r="Q85" i="2" s="1"/>
  <c r="S85" i="2"/>
  <c r="T85" i="2" s="1"/>
  <c r="V85" i="2"/>
  <c r="W85" i="2" s="1"/>
  <c r="P86" i="2"/>
  <c r="Q86" i="2" s="1"/>
  <c r="S86" i="2"/>
  <c r="T86" i="2" s="1"/>
  <c r="V86" i="2"/>
  <c r="W86" i="2" s="1"/>
  <c r="P87" i="2"/>
  <c r="Q87" i="2" s="1"/>
  <c r="S87" i="2"/>
  <c r="T87" i="2" s="1"/>
  <c r="V87" i="2"/>
  <c r="W87" i="2" s="1"/>
  <c r="P88" i="2"/>
  <c r="Q88" i="2" s="1"/>
  <c r="S88" i="2"/>
  <c r="T88" i="2" s="1"/>
  <c r="V88" i="2"/>
  <c r="W88" i="2" s="1"/>
  <c r="P89" i="2"/>
  <c r="Q89" i="2" s="1"/>
  <c r="S89" i="2"/>
  <c r="T89" i="2" s="1"/>
  <c r="V89" i="2"/>
  <c r="W89" i="2" s="1"/>
  <c r="P90" i="2"/>
  <c r="Q90" i="2" s="1"/>
  <c r="S90" i="2"/>
  <c r="T90" i="2" s="1"/>
  <c r="V90" i="2"/>
  <c r="W90" i="2" s="1"/>
  <c r="P91" i="2"/>
  <c r="Q91" i="2" s="1"/>
  <c r="S91" i="2"/>
  <c r="T91" i="2" s="1"/>
  <c r="V91" i="2"/>
  <c r="W91" i="2" s="1"/>
  <c r="P92" i="2"/>
  <c r="Q92" i="2" s="1"/>
  <c r="S92" i="2"/>
  <c r="T92" i="2" s="1"/>
  <c r="V92" i="2"/>
  <c r="W92" i="2" s="1"/>
  <c r="P93" i="2"/>
  <c r="Q93" i="2" s="1"/>
  <c r="S93" i="2"/>
  <c r="T93" i="2" s="1"/>
  <c r="V93" i="2"/>
  <c r="W93" i="2" s="1"/>
  <c r="P94" i="2"/>
  <c r="Q94" i="2" s="1"/>
  <c r="S94" i="2"/>
  <c r="T94" i="2" s="1"/>
  <c r="V94" i="2"/>
  <c r="W94" i="2" s="1"/>
  <c r="P95" i="2"/>
  <c r="Q95" i="2" s="1"/>
  <c r="S95" i="2"/>
  <c r="T95" i="2" s="1"/>
  <c r="V95" i="2"/>
  <c r="W95" i="2" s="1"/>
  <c r="P96" i="2"/>
  <c r="Q96" i="2" s="1"/>
  <c r="S96" i="2"/>
  <c r="T96" i="2" s="1"/>
  <c r="V96" i="2"/>
  <c r="W96" i="2" s="1"/>
  <c r="P97" i="2"/>
  <c r="Q97" i="2" s="1"/>
  <c r="S97" i="2"/>
  <c r="T97" i="2" s="1"/>
  <c r="V97" i="2"/>
  <c r="W97" i="2" s="1"/>
  <c r="P98" i="2"/>
  <c r="Q98" i="2" s="1"/>
  <c r="S98" i="2"/>
  <c r="T98" i="2" s="1"/>
  <c r="U101" i="2"/>
  <c r="R101" i="2"/>
  <c r="O101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U60" i="2"/>
  <c r="T101" i="2" l="1"/>
  <c r="Q23" i="2" s="1"/>
  <c r="Q101" i="2"/>
  <c r="N23" i="2" s="1"/>
  <c r="Z514" i="2"/>
  <c r="U477" i="2" s="1"/>
  <c r="Z37" i="2" s="1"/>
  <c r="Z457" i="2"/>
  <c r="U420" i="2" s="1"/>
  <c r="Z35" i="2" s="1"/>
  <c r="Z399" i="2"/>
  <c r="U362" i="2" s="1"/>
  <c r="Z33" i="2" s="1"/>
  <c r="Z340" i="2"/>
  <c r="U303" i="2" s="1"/>
  <c r="Z31" i="2" s="1"/>
  <c r="Z280" i="2"/>
  <c r="U243" i="2" s="1"/>
  <c r="Z29" i="2" s="1"/>
  <c r="Z220" i="2"/>
  <c r="U183" i="2" s="1"/>
  <c r="Z27" i="2" s="1"/>
  <c r="Z162" i="2"/>
  <c r="U125" i="2" s="1"/>
  <c r="Z25" i="2" s="1"/>
  <c r="Z85" i="2"/>
  <c r="Z96" i="2"/>
  <c r="Z95" i="2"/>
  <c r="Z88" i="2"/>
  <c r="Z98" i="2"/>
  <c r="Z94" i="2"/>
  <c r="Z93" i="2"/>
  <c r="Z97" i="2"/>
  <c r="Z92" i="2"/>
  <c r="Z91" i="2"/>
  <c r="Z87" i="2"/>
  <c r="W101" i="2"/>
  <c r="T23" i="2" s="1"/>
  <c r="Z89" i="2"/>
  <c r="Z90" i="2"/>
  <c r="Z86" i="2"/>
  <c r="Z84" i="2"/>
  <c r="Z101" i="2" l="1"/>
  <c r="Z103" i="2" l="1"/>
  <c r="Z105" i="2"/>
  <c r="Z107" i="2" l="1"/>
  <c r="U70" i="2" l="1"/>
  <c r="Z23" i="2" s="1"/>
</calcChain>
</file>

<file path=xl/sharedStrings.xml><?xml version="1.0" encoding="utf-8"?>
<sst xmlns="http://schemas.openxmlformats.org/spreadsheetml/2006/main" count="990" uniqueCount="112">
  <si>
    <t>FUNÇÃO</t>
  </si>
  <si>
    <t>NOME</t>
  </si>
  <si>
    <t>TOTAL</t>
  </si>
  <si>
    <t>VIATURA</t>
  </si>
  <si>
    <t>Dias</t>
  </si>
  <si>
    <t>IRS</t>
  </si>
  <si>
    <t>IVA</t>
  </si>
  <si>
    <t>Total</t>
  </si>
  <si>
    <t>Valor</t>
  </si>
  <si>
    <t>HORA EXTRA A</t>
  </si>
  <si>
    <t>HORA EXTRA B</t>
  </si>
  <si>
    <t>HORA RECUPERAÇÃO</t>
  </si>
  <si>
    <t>VALOR FINAL</t>
  </si>
  <si>
    <t>%</t>
  </si>
  <si>
    <t>FUNÇÃO:</t>
  </si>
  <si>
    <t>NIF:</t>
  </si>
  <si>
    <t>xxx xxx xxx</t>
  </si>
  <si>
    <t>IBAN:</t>
  </si>
  <si>
    <t>1234 3456 5678 3456 1234</t>
  </si>
  <si>
    <t>SWIFT:</t>
  </si>
  <si>
    <t>ondestáocheque</t>
  </si>
  <si>
    <t>PRODUTORA:</t>
  </si>
  <si>
    <t>UM DIA PAGAREI PRODUÇÕES</t>
  </si>
  <si>
    <t>FILME:</t>
  </si>
  <si>
    <t>123 456 789</t>
  </si>
  <si>
    <t>MÊS:</t>
  </si>
  <si>
    <t>ANO:</t>
  </si>
  <si>
    <t>DATA</t>
  </si>
  <si>
    <t>HORÁRIO</t>
    <phoneticPr fontId="2"/>
  </si>
  <si>
    <t>TOTAL HORAS</t>
  </si>
  <si>
    <t>SALÁRIO</t>
  </si>
  <si>
    <t>INICIO</t>
  </si>
  <si>
    <t>HORA REFEIÇÃO</t>
  </si>
  <si>
    <t>FIM</t>
  </si>
  <si>
    <t>HORAS TRABALHO</t>
  </si>
  <si>
    <t>HORAS DESCANSO</t>
  </si>
  <si>
    <t>REFEIÇÃO</t>
  </si>
  <si>
    <t>N</t>
  </si>
  <si>
    <t>TOTAL:</t>
    <phoneticPr fontId="2"/>
  </si>
  <si>
    <t>DIA</t>
  </si>
  <si>
    <t>DESCRIÇÃO</t>
  </si>
  <si>
    <t>Por Dia</t>
  </si>
  <si>
    <t>NOME:</t>
  </si>
  <si>
    <t>EMPRESA:</t>
  </si>
  <si>
    <t>DATA :</t>
  </si>
  <si>
    <t>Preparação</t>
  </si>
  <si>
    <t>VALOR:</t>
  </si>
  <si>
    <t>TOTAL:</t>
  </si>
  <si>
    <t xml:space="preserve">por hora </t>
  </si>
  <si>
    <t>DEPARTAMENTO:</t>
  </si>
  <si>
    <t>SEMANA</t>
  </si>
  <si>
    <t>de 1 a 10 de agosto</t>
  </si>
  <si>
    <t>Setembro</t>
  </si>
  <si>
    <t>O REGRESSO DE JOHN DOE</t>
  </si>
  <si>
    <t>FOLHA NR</t>
  </si>
  <si>
    <t>NR</t>
  </si>
  <si>
    <t>TOTAL DIAS</t>
  </si>
  <si>
    <t>PUBLICIDADE</t>
  </si>
  <si>
    <t>Folha de Pagamentos Equipa</t>
  </si>
  <si>
    <t xml:space="preserve">MATERIAL </t>
  </si>
  <si>
    <t>TELEFONE</t>
  </si>
  <si>
    <t>* São cobradas Horas Extra A, quando cumprido o horário de trabalho em vigor pelo departamento</t>
  </si>
  <si>
    <t>* São cobradas Horas Extra B, conforme estipulado pelo departamento</t>
  </si>
  <si>
    <t>* São cobradas Horas Extra de Recuperação, conforme estipulado pelo departamento</t>
  </si>
  <si>
    <t>HORÁRIO CONTÍNUO</t>
  </si>
  <si>
    <t>* São cobradas Horas Extra A, a partir da 8ª hora de trabalho</t>
  </si>
  <si>
    <t>* São cobradas Horas Extra B,conforme estipulado pelo departamento</t>
  </si>
  <si>
    <t>C</t>
  </si>
  <si>
    <t>HORAS RECUPERAÇÃO</t>
  </si>
  <si>
    <t>n</t>
  </si>
  <si>
    <t>por dia</t>
  </si>
  <si>
    <t>Acabamento</t>
  </si>
  <si>
    <t>HORA
 EXTRA B</t>
  </si>
  <si>
    <t>HORA 
EXTRA A</t>
  </si>
  <si>
    <t>HORA 
RECUPERAÇÃO</t>
  </si>
  <si>
    <t>HORAS 
EXTRA A</t>
  </si>
  <si>
    <t>HORAS 
EXTRA B</t>
  </si>
  <si>
    <t>UM QUALQUER</t>
  </si>
  <si>
    <t>nelson tudo ao início</t>
  </si>
  <si>
    <t>isabel alfinetes</t>
  </si>
  <si>
    <t>damos ponto sem nó</t>
  </si>
  <si>
    <t>michel das calhas</t>
  </si>
  <si>
    <t>sandra da pintura</t>
  </si>
  <si>
    <t>paulinho do telefone</t>
  </si>
  <si>
    <t>joca das luzes</t>
  </si>
  <si>
    <t>precisas de alguma coisa?</t>
  </si>
  <si>
    <t>leandro sempre em pé</t>
  </si>
  <si>
    <t>camera sem tripé</t>
  </si>
  <si>
    <t>segura a perche</t>
  </si>
  <si>
    <t>estou a ouvir um balastro</t>
  </si>
  <si>
    <t>• A pausa de refeição deve ser feita até á 7a hora consecutiva de trabalho no Set/Décor, a contar a partir da Hora de Convocação (Crew Call), caso isso não aconteça, considera-se o horário de trabalho como horário contínuo. 
Nestes casos as horas extraordinárias começam a ser contabilizadas a partir da 8a hora, contabilizando desde logo a hora da refeição como hora extraordinária.</t>
  </si>
  <si>
    <t>Dia</t>
  </si>
  <si>
    <t>Zé das Carrinhas</t>
  </si>
  <si>
    <t>driver e outros</t>
  </si>
  <si>
    <t>guilherme das jolas</t>
  </si>
  <si>
    <t>Atelier Haute Machinerie</t>
  </si>
  <si>
    <r>
      <t xml:space="preserve">*  Caso  pausa para refeição seja inferior a 01 hora, ou não ocorrer durante a rodagem, será  incluída nas horas de trabalho,
    e poderá ser contabilizada  como uma hora extraordinária. 
   Em horários que terminem entre as 20h e as 22h é devida uma refeição servida ou paga </t>
    </r>
    <r>
      <rPr>
        <i/>
        <sz val="34"/>
        <rFont val="Verdana"/>
        <family val="2"/>
      </rPr>
      <t>(no valor não inferior a 15 €)</t>
    </r>
    <r>
      <rPr>
        <sz val="34"/>
        <rFont val="Verdana"/>
        <family val="2"/>
      </rPr>
      <t>,  que poderá    
   ser incluída nas horas de trabalho.</t>
    </r>
  </si>
  <si>
    <t>ESTE DEPARTAMENTO SUBSCREVE E ADOPTA AS CONDIÇÕES DA APTA</t>
  </si>
  <si>
    <t>Arranca Tudo</t>
  </si>
  <si>
    <t>Do Aeroporto ao hotel</t>
  </si>
  <si>
    <t>Somos uma Empresa Porra!</t>
  </si>
  <si>
    <t>Always in Jamaica!</t>
  </si>
  <si>
    <t xml:space="preserve">Rasta YA Man ! </t>
  </si>
  <si>
    <t xml:space="preserve"> Machinerie de Precisão</t>
  </si>
  <si>
    <t>Pintamos da Cara aos pés</t>
  </si>
  <si>
    <t>Disfarçar Idades</t>
  </si>
  <si>
    <t>Sempre ao dispor</t>
  </si>
  <si>
    <t>É fácil dar apoio assim</t>
  </si>
  <si>
    <t>E faça-se Luz</t>
  </si>
  <si>
    <t>Enquadramos o impossivel</t>
  </si>
  <si>
    <t>Ouvimos o silêncio</t>
  </si>
  <si>
    <t>especialista em Hi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</si>
</sst>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d/m/yy;@"/>
    <numFmt numFmtId="170" formatCode="#,##0.00\ &quot;€&quot;"/>
    <numFmt numFmtId="171" formatCode="[$-F800]dddd\,\ mmmm\ dd\,\ yyyy"/>
    <numFmt numFmtId="172" formatCode="dd\-mm\-yyyy;@"/>
    <numFmt numFmtId="173" formatCode="#,##0.00\ &quot;€&quot;;[Red]#,##0.00\ &quot;€&quot;"/>
    <numFmt numFmtId="174" formatCode="ddd\ \-\ dd\ mmm\ yyyy\ \ "/>
    <numFmt numFmtId="175" formatCode="#,##0\ &quot;€&quot;"/>
    <numFmt numFmtId="176" formatCode="dd/mm/yy;@"/>
    <numFmt numFmtId="177" formatCode="h:mm;@"/>
    <numFmt numFmtId="178" formatCode="0;[Red]0"/>
    <numFmt numFmtId="179" formatCode="[$-F400]h:mm:ss\ AM/PM"/>
    <numFmt numFmtId="180" formatCode="ddd\ \-\ dd\ mmm\ yyyy\ "/>
  </numFmts>
  <fonts count="136">
    <font>
      <sz val="11"/>
      <name val="Arial Narrow"/>
      <family val="2"/>
      <scheme val="minor"/>
    </font>
    <font>
      <sz val="11"/>
      <color theme="1"/>
      <name val="Arial Narrow"/>
      <family val="2"/>
      <scheme val="minor"/>
    </font>
    <font>
      <sz val="8"/>
      <name val="Tms Rmn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 Narrow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 Narrow"/>
      <family val="2"/>
      <scheme val="minor"/>
    </font>
    <font>
      <sz val="11"/>
      <color rgb="FF006100"/>
      <name val="Arial Narrow"/>
      <family val="2"/>
      <scheme val="minor"/>
    </font>
    <font>
      <sz val="11"/>
      <color rgb="FF9C0006"/>
      <name val="Arial Narrow"/>
      <family val="2"/>
      <scheme val="minor"/>
    </font>
    <font>
      <sz val="11"/>
      <color rgb="FF9C5700"/>
      <name val="Arial Narrow"/>
      <family val="2"/>
      <scheme val="minor"/>
    </font>
    <font>
      <sz val="11"/>
      <color rgb="FF3F3F76"/>
      <name val="Arial Narrow"/>
      <family val="2"/>
      <scheme val="minor"/>
    </font>
    <font>
      <b/>
      <sz val="11"/>
      <color rgb="FF3F3F3F"/>
      <name val="Arial Narrow"/>
      <family val="2"/>
      <scheme val="minor"/>
    </font>
    <font>
      <b/>
      <sz val="11"/>
      <color rgb="FFFA7D00"/>
      <name val="Arial Narrow"/>
      <family val="2"/>
      <scheme val="minor"/>
    </font>
    <font>
      <sz val="11"/>
      <color rgb="FFFA7D00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rgb="FFFF0000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  <font>
      <u/>
      <sz val="11"/>
      <color theme="10"/>
      <name val="Arial Narrow"/>
      <family val="2"/>
      <scheme val="minor"/>
    </font>
    <font>
      <u/>
      <sz val="11"/>
      <color theme="11"/>
      <name val="Arial Narrow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b/>
      <sz val="14"/>
      <color theme="1"/>
      <name val="Verdana"/>
      <family val="2"/>
    </font>
    <font>
      <b/>
      <sz val="14"/>
      <color rgb="FF71B454"/>
      <name val="Verdana"/>
      <family val="2"/>
    </font>
    <font>
      <b/>
      <sz val="14"/>
      <color rgb="FF3366FF"/>
      <name val="Verdana"/>
      <family val="2"/>
    </font>
    <font>
      <b/>
      <sz val="14"/>
      <color rgb="FFCD600A"/>
      <name val="Verdana"/>
      <family val="2"/>
    </font>
    <font>
      <sz val="14"/>
      <color theme="0"/>
      <name val="Verdana"/>
      <family val="2"/>
    </font>
    <font>
      <sz val="14"/>
      <color theme="1" tint="0.499984740745262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20"/>
      <name val="Verdana"/>
      <family val="2"/>
    </font>
    <font>
      <b/>
      <sz val="26"/>
      <name val="Verdana"/>
      <family val="2"/>
    </font>
    <font>
      <b/>
      <sz val="24"/>
      <name val="Verdana"/>
      <family val="2"/>
    </font>
    <font>
      <b/>
      <sz val="20"/>
      <color theme="1" tint="0.499984740745262"/>
      <name val="Verdana"/>
      <family val="2"/>
    </font>
    <font>
      <b/>
      <sz val="36"/>
      <color rgb="FF8F3431"/>
      <name val="Verdana"/>
      <family val="2"/>
    </font>
    <font>
      <b/>
      <sz val="36"/>
      <color theme="0"/>
      <name val="Verdana"/>
      <family val="2"/>
    </font>
    <font>
      <b/>
      <sz val="24"/>
      <color theme="1" tint="0.34998626667073579"/>
      <name val="Verdana"/>
      <family val="2"/>
    </font>
    <font>
      <sz val="24"/>
      <color theme="1" tint="0.34998626667073579"/>
      <name val="Verdana"/>
      <family val="2"/>
    </font>
    <font>
      <sz val="24"/>
      <name val="Verdana"/>
      <family val="2"/>
    </font>
    <font>
      <b/>
      <sz val="22"/>
      <name val="Verdana"/>
      <family val="2"/>
    </font>
    <font>
      <sz val="14"/>
      <color rgb="FF0070C0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36"/>
      <name val="Verdana"/>
      <family val="2"/>
    </font>
    <font>
      <b/>
      <sz val="36"/>
      <name val="Verdana"/>
      <family val="2"/>
    </font>
    <font>
      <b/>
      <sz val="24"/>
      <color theme="1"/>
      <name val="Verdana"/>
      <family val="2"/>
    </font>
    <font>
      <sz val="26"/>
      <name val="Verdana"/>
      <family val="2"/>
    </font>
    <font>
      <sz val="26"/>
      <color theme="1" tint="0.499984740745262"/>
      <name val="Verdana"/>
      <family val="2"/>
    </font>
    <font>
      <b/>
      <sz val="28"/>
      <color theme="1"/>
      <name val="Verdana"/>
      <family val="2"/>
    </font>
    <font>
      <b/>
      <sz val="46"/>
      <color theme="0"/>
      <name val="Verdana"/>
      <family val="2"/>
    </font>
    <font>
      <sz val="24"/>
      <name val="Arial Narrow"/>
      <family val="2"/>
      <scheme val="minor"/>
    </font>
    <font>
      <b/>
      <sz val="24"/>
      <color rgb="FF71B454"/>
      <name val="Verdana"/>
      <family val="2"/>
    </font>
    <font>
      <b/>
      <sz val="24"/>
      <color rgb="FF3366FF"/>
      <name val="Verdana"/>
      <family val="2"/>
    </font>
    <font>
      <b/>
      <sz val="24"/>
      <color rgb="FFCD600A"/>
      <name val="Verdana"/>
      <family val="2"/>
    </font>
    <font>
      <sz val="32"/>
      <name val="Verdana"/>
      <family val="2"/>
    </font>
    <font>
      <b/>
      <sz val="32"/>
      <name val="Verdana"/>
      <family val="2"/>
    </font>
    <font>
      <b/>
      <sz val="36"/>
      <color theme="1" tint="0.499984740745262"/>
      <name val="Verdana"/>
      <family val="2"/>
    </font>
    <font>
      <sz val="36"/>
      <name val="Arial Narrow"/>
      <family val="2"/>
      <scheme val="minor"/>
    </font>
    <font>
      <sz val="36"/>
      <color rgb="FF6A6A6A"/>
      <name val="Verdana"/>
      <family val="2"/>
    </font>
    <font>
      <sz val="28"/>
      <color theme="1"/>
      <name val="Verdana"/>
      <family val="2"/>
    </font>
    <font>
      <sz val="28"/>
      <color rgb="FF0070C0"/>
      <name val="Verdana"/>
      <family val="2"/>
    </font>
    <font>
      <sz val="28"/>
      <color theme="0"/>
      <name val="Verdana"/>
      <family val="2"/>
    </font>
    <font>
      <b/>
      <sz val="28"/>
      <color rgb="FF71B454"/>
      <name val="Verdana"/>
      <family val="2"/>
    </font>
    <font>
      <b/>
      <sz val="28"/>
      <color rgb="FF3366FF"/>
      <name val="Verdana"/>
      <family val="2"/>
    </font>
    <font>
      <b/>
      <sz val="28"/>
      <color rgb="FFCD600A"/>
      <name val="Verdana"/>
      <family val="2"/>
    </font>
    <font>
      <sz val="24"/>
      <color theme="1"/>
      <name val="Verdana"/>
      <family val="2"/>
    </font>
    <font>
      <b/>
      <sz val="36"/>
      <color rgb="FFDB690F"/>
      <name val="Verdana"/>
      <family val="2"/>
    </font>
    <font>
      <b/>
      <sz val="36"/>
      <color rgb="FFC00000"/>
      <name val="Verdana"/>
      <family val="2"/>
    </font>
    <font>
      <sz val="34"/>
      <name val="Verdana"/>
      <family val="2"/>
    </font>
    <font>
      <sz val="40"/>
      <name val="Verdana"/>
      <family val="2"/>
    </font>
    <font>
      <b/>
      <sz val="42"/>
      <color theme="1" tint="0.499984740745262"/>
      <name val="Verdana"/>
      <family val="2"/>
    </font>
    <font>
      <b/>
      <sz val="42"/>
      <name val="Verdana"/>
      <family val="2"/>
    </font>
    <font>
      <sz val="42"/>
      <name val="Verdana"/>
      <family val="2"/>
    </font>
    <font>
      <sz val="42"/>
      <color rgb="FF6A6A6A"/>
      <name val="Verdana"/>
      <family val="2"/>
    </font>
    <font>
      <b/>
      <sz val="42"/>
      <color theme="0"/>
      <name val="Verdana"/>
      <family val="2"/>
    </font>
    <font>
      <sz val="42"/>
      <name val="Arial Narrow"/>
      <family val="2"/>
      <scheme val="minor"/>
    </font>
    <font>
      <sz val="18"/>
      <name val="Arial Narrow"/>
      <family val="2"/>
      <scheme val="minor"/>
    </font>
    <font>
      <sz val="32"/>
      <color theme="0"/>
      <name val="Verdana"/>
      <family val="2"/>
    </font>
    <font>
      <b/>
      <sz val="32"/>
      <color rgb="FF71B454"/>
      <name val="Verdana"/>
      <family val="2"/>
    </font>
    <font>
      <b/>
      <sz val="32"/>
      <color rgb="FF3366FF"/>
      <name val="Verdana"/>
      <family val="2"/>
    </font>
    <font>
      <b/>
      <sz val="32"/>
      <color rgb="FFCD600A"/>
      <name val="Verdana"/>
      <family val="2"/>
    </font>
    <font>
      <b/>
      <sz val="32"/>
      <color theme="1"/>
      <name val="Verdana"/>
      <family val="2"/>
    </font>
    <font>
      <b/>
      <sz val="36"/>
      <color theme="9" tint="-0.249977111117893"/>
      <name val="Verdana"/>
      <family val="2"/>
    </font>
    <font>
      <sz val="36"/>
      <color rgb="FF0070C0"/>
      <name val="Verdana"/>
      <family val="2"/>
    </font>
    <font>
      <i/>
      <sz val="36"/>
      <color theme="0"/>
      <name val="Verdana"/>
      <family val="2"/>
    </font>
    <font>
      <b/>
      <sz val="36"/>
      <color rgb="FF0070C0"/>
      <name val="Verdana"/>
      <family val="2"/>
    </font>
    <font>
      <sz val="40"/>
      <color theme="9" tint="-0.499984740745262"/>
      <name val="Verdana"/>
      <family val="2"/>
    </font>
    <font>
      <sz val="36"/>
      <color theme="1"/>
      <name val="Verdana"/>
      <family val="2"/>
    </font>
    <font>
      <sz val="40"/>
      <color rgb="FF6A6A6A"/>
      <name val="Verdana"/>
      <family val="2"/>
    </font>
    <font>
      <sz val="40"/>
      <name val="Arial Narrow"/>
      <family val="2"/>
      <scheme val="minor"/>
    </font>
    <font>
      <sz val="36"/>
      <color theme="0"/>
      <name val="Verdana"/>
      <family val="2"/>
    </font>
    <font>
      <b/>
      <sz val="36"/>
      <color rgb="FF71B454"/>
      <name val="Verdana"/>
      <family val="2"/>
    </font>
    <font>
      <b/>
      <sz val="36"/>
      <color rgb="FF3366FF"/>
      <name val="Verdana"/>
      <family val="2"/>
    </font>
    <font>
      <b/>
      <sz val="36"/>
      <color rgb="FFCD600A"/>
      <name val="Verdana"/>
      <family val="2"/>
    </font>
    <font>
      <b/>
      <sz val="36"/>
      <color theme="1"/>
      <name val="Verdana"/>
      <family val="2"/>
    </font>
    <font>
      <b/>
      <sz val="40"/>
      <color theme="0"/>
      <name val="Verdana"/>
      <family val="2"/>
    </font>
    <font>
      <b/>
      <sz val="36"/>
      <color rgb="FFFF0000"/>
      <name val="Verdana"/>
      <family val="2"/>
    </font>
    <font>
      <sz val="36"/>
      <color rgb="FFFF0000"/>
      <name val="Verdana"/>
      <family val="2"/>
    </font>
    <font>
      <sz val="34"/>
      <color theme="1"/>
      <name val="Verdana"/>
      <family val="2"/>
    </font>
    <font>
      <sz val="34"/>
      <color rgb="FFFF0000"/>
      <name val="Verdana"/>
      <family val="2"/>
    </font>
    <font>
      <sz val="34"/>
      <name val="Arial Narrow"/>
      <family val="2"/>
      <scheme val="minor"/>
    </font>
    <font>
      <i/>
      <sz val="34"/>
      <name val="Verdana"/>
      <family val="2"/>
    </font>
    <font>
      <sz val="40"/>
      <color theme="1"/>
      <name val="Verdana"/>
      <family val="2"/>
    </font>
    <font>
      <sz val="48"/>
      <color theme="1"/>
      <name val="Verdana"/>
      <family val="2"/>
    </font>
    <font>
      <sz val="48"/>
      <name val="Verdana"/>
      <family val="2"/>
    </font>
    <font>
      <b/>
      <sz val="40"/>
      <color rgb="FFFFFFFF"/>
      <name val="Verdana"/>
      <family val="2"/>
    </font>
    <font>
      <sz val="46"/>
      <name val="Verdana"/>
      <family val="2"/>
    </font>
    <font>
      <sz val="38"/>
      <name val="Verdana"/>
      <family val="2"/>
    </font>
    <font>
      <b/>
      <sz val="38"/>
      <name val="Verdana"/>
      <family val="2"/>
    </font>
    <font>
      <sz val="44"/>
      <color theme="9" tint="-0.499984740745262"/>
      <name val="Verdana"/>
      <family val="2"/>
    </font>
    <font>
      <b/>
      <sz val="46"/>
      <name val="Verdana"/>
      <family val="2"/>
    </font>
    <font>
      <sz val="48"/>
      <color rgb="FF8F3431"/>
      <name val="Verdana"/>
      <family val="2"/>
    </font>
    <font>
      <b/>
      <sz val="48"/>
      <color theme="1"/>
      <name val="Verdana"/>
      <family val="2"/>
    </font>
    <font>
      <b/>
      <sz val="46"/>
      <color theme="1"/>
      <name val="Verdana"/>
      <family val="2"/>
    </font>
    <font>
      <sz val="46"/>
      <color theme="1"/>
      <name val="Verdana"/>
      <family val="2"/>
    </font>
    <font>
      <b/>
      <sz val="36"/>
      <color theme="9" tint="-0.499984740745262"/>
      <name val="Verdana"/>
      <family val="2"/>
    </font>
    <font>
      <b/>
      <sz val="44"/>
      <name val="Verdana"/>
      <family val="2"/>
    </font>
    <font>
      <b/>
      <sz val="44"/>
      <color theme="0"/>
      <name val="Verdana"/>
      <family val="2"/>
    </font>
    <font>
      <sz val="44"/>
      <name val="Verdana"/>
      <family val="2"/>
    </font>
    <font>
      <sz val="44"/>
      <color theme="1" tint="0.34998626667073579"/>
      <name val="Verdana"/>
      <family val="2"/>
    </font>
    <font>
      <sz val="44"/>
      <name val="Arial Narrow"/>
      <family val="2"/>
      <scheme val="minor"/>
    </font>
    <font>
      <b/>
      <sz val="44"/>
      <color theme="1"/>
      <name val="Verdana"/>
      <family val="2"/>
    </font>
    <font>
      <b/>
      <sz val="44"/>
      <color theme="1" tint="0.34998626667073579"/>
      <name val="Verdana"/>
      <family val="2"/>
    </font>
    <font>
      <b/>
      <sz val="44"/>
      <color theme="0" tint="-0.499984740745262"/>
      <name val="Verdana"/>
      <family val="2"/>
    </font>
    <font>
      <sz val="44"/>
      <color theme="1" tint="0.499984740745262"/>
      <name val="Verdana"/>
      <family val="2"/>
    </font>
    <font>
      <sz val="44"/>
      <color theme="0" tint="-0.499984740745262"/>
      <name val="Verdana"/>
      <family val="2"/>
    </font>
    <font>
      <i/>
      <sz val="40"/>
      <name val="Verdana"/>
      <family val="2"/>
    </font>
    <font>
      <sz val="40"/>
      <color rgb="FF0070C0"/>
      <name val="Verdana"/>
      <family val="2"/>
    </font>
    <font>
      <b/>
      <sz val="44"/>
      <color theme="1" tint="0.499984740745262"/>
      <name val="Verdana"/>
      <family val="2"/>
    </font>
  </fonts>
  <fills count="6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FFFFFF"/>
        <bgColor rgb="FFFFFFFF"/>
      </patternFill>
    </fill>
    <fill>
      <patternFill patternType="solid">
        <fgColor rgb="FFFFFAD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ADB"/>
        <bgColor indexed="8"/>
      </patternFill>
    </fill>
    <fill>
      <patternFill patternType="solid">
        <fgColor theme="2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D4"/>
      </patternFill>
    </fill>
    <fill>
      <patternFill patternType="solid">
        <fgColor theme="1" tint="0.499984740745262"/>
        <bgColor rgb="FFFFEA6D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34998626667073579"/>
        <bgColor rgb="FFFFEA6D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rgb="FFF2DBDB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rgb="FFC00000"/>
        <bgColor indexed="8"/>
      </patternFill>
    </fill>
    <fill>
      <patternFill patternType="solid">
        <fgColor rgb="FFC00000"/>
        <bgColor rgb="FF000000"/>
      </patternFill>
    </fill>
    <fill>
      <patternFill patternType="solid">
        <fgColor theme="0" tint="-4.9989318521683403E-2"/>
        <bgColor rgb="FF000000"/>
      </patternFill>
    </fill>
  </fills>
  <borders count="8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</borders>
  <cellStyleXfs count="299">
    <xf numFmtId="0" fontId="0" fillId="0" borderId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3" fillId="0" borderId="8" applyNumberFormat="0" applyFill="0" applyAlignment="0" applyProtection="0"/>
    <xf numFmtId="0" fontId="4" fillId="0" borderId="7" applyNumberFormat="0" applyFill="0" applyAlignment="0" applyProtection="0"/>
    <xf numFmtId="0" fontId="6" fillId="3" borderId="6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1" applyNumberFormat="0" applyAlignment="0" applyProtection="0"/>
    <xf numFmtId="0" fontId="14" fillId="8" borderId="12" applyNumberFormat="0" applyAlignment="0" applyProtection="0"/>
    <xf numFmtId="0" fontId="15" fillId="8" borderId="11" applyNumberFormat="0" applyAlignment="0" applyProtection="0"/>
    <xf numFmtId="0" fontId="16" fillId="0" borderId="13" applyNumberFormat="0" applyFill="0" applyAlignment="0" applyProtection="0"/>
    <xf numFmtId="0" fontId="17" fillId="9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92">
    <xf numFmtId="0" fontId="0" fillId="0" borderId="0" xfId="0"/>
    <xf numFmtId="0" fontId="42" fillId="34" borderId="0" xfId="0" applyFont="1" applyFill="1" applyAlignment="1" applyProtection="1">
      <alignment vertical="center"/>
      <protection hidden="1"/>
    </xf>
    <xf numFmtId="0" fontId="41" fillId="34" borderId="0" xfId="0" applyFont="1" applyFill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24" fillId="34" borderId="0" xfId="0" applyFont="1" applyFill="1" applyProtection="1">
      <protection hidden="1"/>
    </xf>
    <xf numFmtId="0" fontId="37" fillId="34" borderId="0" xfId="0" applyFont="1" applyFill="1" applyAlignment="1" applyProtection="1">
      <alignment vertical="center"/>
      <protection hidden="1"/>
    </xf>
    <xf numFmtId="0" fontId="73" fillId="40" borderId="76" xfId="0" applyFont="1" applyFill="1" applyBorder="1" applyAlignment="1" applyProtection="1">
      <alignment horizontal="center" vertical="center" wrapText="1"/>
      <protection hidden="1"/>
    </xf>
    <xf numFmtId="0" fontId="57" fillId="34" borderId="0" xfId="0" applyFont="1" applyFill="1" applyProtection="1">
      <protection hidden="1"/>
    </xf>
    <xf numFmtId="0" fontId="83" fillId="34" borderId="0" xfId="0" applyFont="1" applyFill="1" applyProtection="1">
      <protection hidden="1"/>
    </xf>
    <xf numFmtId="170" fontId="76" fillId="0" borderId="43" xfId="0" applyNumberFormat="1" applyFont="1" applyBorder="1" applyAlignment="1" applyProtection="1">
      <alignment horizontal="center" vertical="center"/>
      <protection locked="0"/>
    </xf>
    <xf numFmtId="170" fontId="76" fillId="0" borderId="73" xfId="0" applyNumberFormat="1" applyFont="1" applyBorder="1" applyAlignment="1" applyProtection="1">
      <alignment horizontal="center" vertical="center"/>
      <protection locked="0"/>
    </xf>
    <xf numFmtId="170" fontId="76" fillId="0" borderId="44" xfId="0" applyNumberFormat="1" applyFont="1" applyBorder="1" applyAlignment="1" applyProtection="1">
      <alignment horizontal="center" vertical="center"/>
      <protection locked="0"/>
    </xf>
    <xf numFmtId="0" fontId="76" fillId="34" borderId="0" xfId="0" applyFont="1" applyFill="1" applyProtection="1">
      <protection locked="0"/>
    </xf>
    <xf numFmtId="0" fontId="56" fillId="34" borderId="0" xfId="0" applyFont="1" applyFill="1" applyBorder="1" applyAlignment="1" applyProtection="1">
      <alignment vertical="center"/>
      <protection hidden="1"/>
    </xf>
    <xf numFmtId="0" fontId="42" fillId="34" borderId="0" xfId="0" applyFont="1" applyFill="1" applyBorder="1" applyAlignment="1" applyProtection="1">
      <alignment vertical="center"/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50" fillId="34" borderId="0" xfId="0" applyFont="1" applyFill="1" applyProtection="1">
      <protection hidden="1"/>
    </xf>
    <xf numFmtId="0" fontId="50" fillId="34" borderId="0" xfId="0" applyFont="1" applyFill="1" applyBorder="1" applyProtection="1">
      <protection hidden="1"/>
    </xf>
    <xf numFmtId="0" fontId="24" fillId="34" borderId="0" xfId="0" applyFont="1" applyFill="1" applyBorder="1" applyProtection="1">
      <protection hidden="1"/>
    </xf>
    <xf numFmtId="0" fontId="51" fillId="34" borderId="0" xfId="0" applyFont="1" applyFill="1" applyBorder="1" applyAlignment="1" applyProtection="1">
      <alignment vertical="center"/>
      <protection hidden="1"/>
    </xf>
    <xf numFmtId="0" fontId="37" fillId="34" borderId="0" xfId="0" applyFont="1" applyFill="1" applyAlignment="1" applyProtection="1">
      <alignment horizontal="right" vertical="center"/>
      <protection hidden="1"/>
    </xf>
    <xf numFmtId="0" fontId="33" fillId="39" borderId="0" xfId="0" applyFont="1" applyFill="1" applyAlignment="1" applyProtection="1">
      <alignment horizontal="right" vertical="center"/>
      <protection hidden="1"/>
    </xf>
    <xf numFmtId="20" fontId="23" fillId="37" borderId="0" xfId="0" applyNumberFormat="1" applyFont="1" applyFill="1" applyAlignment="1" applyProtection="1">
      <alignment horizontal="right" vertical="top"/>
      <protection hidden="1"/>
    </xf>
    <xf numFmtId="170" fontId="23" fillId="37" borderId="0" xfId="0" applyNumberFormat="1" applyFont="1" applyFill="1" applyAlignment="1" applyProtection="1">
      <alignment horizontal="left" vertical="top"/>
      <protection hidden="1"/>
    </xf>
    <xf numFmtId="20" fontId="31" fillId="36" borderId="9" xfId="0" applyNumberFormat="1" applyFont="1" applyFill="1" applyBorder="1" applyAlignment="1" applyProtection="1">
      <alignment horizontal="left" vertical="top"/>
      <protection hidden="1"/>
    </xf>
    <xf numFmtId="171" fontId="31" fillId="36" borderId="9" xfId="0" applyNumberFormat="1" applyFont="1" applyFill="1" applyBorder="1" applyAlignment="1" applyProtection="1">
      <alignment horizontal="left" vertical="top"/>
      <protection hidden="1"/>
    </xf>
    <xf numFmtId="171" fontId="31" fillId="39" borderId="0" xfId="0" applyNumberFormat="1" applyFont="1" applyFill="1" applyBorder="1" applyAlignment="1" applyProtection="1">
      <alignment horizontal="left" vertical="top"/>
      <protection hidden="1"/>
    </xf>
    <xf numFmtId="0" fontId="31" fillId="39" borderId="0" xfId="0" applyFont="1" applyFill="1" applyBorder="1" applyAlignment="1" applyProtection="1">
      <alignment horizontal="left" vertical="top"/>
      <protection hidden="1"/>
    </xf>
    <xf numFmtId="1" fontId="32" fillId="34" borderId="0" xfId="0" applyNumberFormat="1" applyFont="1" applyFill="1" applyBorder="1" applyAlignment="1" applyProtection="1">
      <alignment horizontal="center" vertical="center"/>
      <protection hidden="1"/>
    </xf>
    <xf numFmtId="168" fontId="31" fillId="34" borderId="0" xfId="0" applyNumberFormat="1" applyFont="1" applyFill="1" applyAlignment="1" applyProtection="1">
      <alignment vertical="center"/>
      <protection hidden="1"/>
    </xf>
    <xf numFmtId="170" fontId="32" fillId="34" borderId="0" xfId="0" applyNumberFormat="1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Protection="1">
      <protection hidden="1"/>
    </xf>
    <xf numFmtId="2" fontId="32" fillId="34" borderId="0" xfId="0" applyNumberFormat="1" applyFont="1" applyFill="1" applyBorder="1" applyAlignment="1" applyProtection="1">
      <alignment horizontal="center" vertical="center"/>
      <protection hidden="1"/>
    </xf>
    <xf numFmtId="0" fontId="74" fillId="2" borderId="23" xfId="0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31" fillId="34" borderId="0" xfId="0" applyFont="1" applyFill="1" applyBorder="1" applyAlignment="1" applyProtection="1">
      <alignment horizontal="center" vertical="center"/>
      <protection hidden="1"/>
    </xf>
    <xf numFmtId="49" fontId="36" fillId="34" borderId="1" xfId="0" applyNumberFormat="1" applyFont="1" applyFill="1" applyBorder="1" applyAlignment="1" applyProtection="1">
      <alignment horizontal="center" vertical="center"/>
      <protection hidden="1"/>
    </xf>
    <xf numFmtId="0" fontId="36" fillId="34" borderId="0" xfId="0" applyNumberFormat="1" applyFont="1" applyFill="1" applyBorder="1" applyAlignment="1" applyProtection="1">
      <alignment horizontal="center" vertical="center"/>
      <protection hidden="1"/>
    </xf>
    <xf numFmtId="49" fontId="32" fillId="34" borderId="0" xfId="0" applyNumberFormat="1" applyFont="1" applyFill="1" applyBorder="1" applyAlignment="1" applyProtection="1">
      <alignment horizontal="center" vertical="center"/>
      <protection hidden="1"/>
    </xf>
    <xf numFmtId="0" fontId="32" fillId="34" borderId="0" xfId="0" applyNumberFormat="1" applyFont="1" applyFill="1" applyBorder="1" applyAlignment="1" applyProtection="1">
      <alignment horizontal="center" vertical="center"/>
      <protection hidden="1"/>
    </xf>
    <xf numFmtId="168" fontId="36" fillId="34" borderId="0" xfId="0" applyNumberFormat="1" applyFont="1" applyFill="1" applyBorder="1" applyAlignment="1" applyProtection="1">
      <alignment horizontal="center" vertical="center"/>
      <protection hidden="1"/>
    </xf>
    <xf numFmtId="170" fontId="34" fillId="34" borderId="0" xfId="0" applyNumberFormat="1" applyFont="1" applyFill="1" applyBorder="1" applyAlignment="1" applyProtection="1">
      <alignment horizontal="center" vertical="center"/>
      <protection hidden="1"/>
    </xf>
    <xf numFmtId="168" fontId="31" fillId="0" borderId="20" xfId="0" applyNumberFormat="1" applyFont="1" applyBorder="1" applyAlignment="1" applyProtection="1">
      <alignment vertical="center"/>
      <protection hidden="1"/>
    </xf>
    <xf numFmtId="168" fontId="31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0" fillId="39" borderId="0" xfId="0" applyFont="1" applyFill="1" applyBorder="1" applyAlignment="1" applyProtection="1">
      <alignment horizontal="center" vertical="center"/>
      <protection hidden="1"/>
    </xf>
    <xf numFmtId="0" fontId="64" fillId="34" borderId="0" xfId="0" applyFont="1" applyFill="1" applyProtection="1">
      <protection hidden="1"/>
    </xf>
    <xf numFmtId="0" fontId="50" fillId="0" borderId="0" xfId="0" applyFont="1" applyAlignment="1" applyProtection="1">
      <alignment vertical="center"/>
      <protection hidden="1"/>
    </xf>
    <xf numFmtId="171" fontId="39" fillId="37" borderId="0" xfId="0" applyNumberFormat="1" applyFont="1" applyFill="1" applyBorder="1" applyAlignment="1" applyProtection="1">
      <alignment horizontal="left" vertical="top"/>
      <protection hidden="1"/>
    </xf>
    <xf numFmtId="0" fontId="45" fillId="39" borderId="0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45" fillId="34" borderId="0" xfId="0" applyFont="1" applyFill="1" applyBorder="1" applyProtection="1">
      <protection hidden="1"/>
    </xf>
    <xf numFmtId="171" fontId="39" fillId="34" borderId="0" xfId="0" applyNumberFormat="1" applyFont="1" applyFill="1" applyBorder="1" applyAlignment="1" applyProtection="1">
      <alignment vertical="center" wrapText="1"/>
      <protection hidden="1"/>
    </xf>
    <xf numFmtId="1" fontId="49" fillId="39" borderId="0" xfId="0" applyNumberFormat="1" applyFont="1" applyFill="1" applyBorder="1" applyAlignment="1" applyProtection="1">
      <alignment horizontal="center" vertical="center" wrapText="1"/>
      <protection hidden="1"/>
    </xf>
    <xf numFmtId="20" fontId="48" fillId="40" borderId="1" xfId="0" applyNumberFormat="1" applyFont="1" applyFill="1" applyBorder="1" applyAlignment="1" applyProtection="1">
      <alignment horizontal="center" vertical="center"/>
      <protection hidden="1"/>
    </xf>
    <xf numFmtId="20" fontId="48" fillId="39" borderId="29" xfId="0" applyNumberFormat="1" applyFont="1" applyFill="1" applyBorder="1" applyAlignment="1" applyProtection="1">
      <alignment horizontal="center" vertical="center" wrapText="1"/>
      <protection hidden="1"/>
    </xf>
    <xf numFmtId="0" fontId="48" fillId="40" borderId="1" xfId="0" applyFont="1" applyFill="1" applyBorder="1" applyAlignment="1" applyProtection="1">
      <alignment horizontal="center" vertical="center" wrapText="1"/>
      <protection hidden="1"/>
    </xf>
    <xf numFmtId="0" fontId="48" fillId="40" borderId="62" xfId="0" applyFont="1" applyFill="1" applyBorder="1" applyAlignment="1" applyProtection="1">
      <alignment horizontal="center" vertical="center" wrapText="1"/>
      <protection hidden="1"/>
    </xf>
    <xf numFmtId="0" fontId="48" fillId="39" borderId="0" xfId="0" applyFont="1" applyFill="1" applyBorder="1" applyAlignment="1" applyProtection="1">
      <alignment horizontal="center" vertical="center" wrapText="1"/>
      <protection hidden="1"/>
    </xf>
    <xf numFmtId="0" fontId="48" fillId="40" borderId="48" xfId="0" applyFont="1" applyFill="1" applyBorder="1" applyAlignment="1" applyProtection="1">
      <alignment horizontal="center" vertical="center" wrapText="1"/>
      <protection hidden="1"/>
    </xf>
    <xf numFmtId="0" fontId="48" fillId="39" borderId="36" xfId="0" applyFont="1" applyFill="1" applyBorder="1" applyAlignment="1" applyProtection="1">
      <alignment horizontal="center" vertical="center" wrapText="1"/>
      <protection hidden="1"/>
    </xf>
    <xf numFmtId="0" fontId="49" fillId="40" borderId="64" xfId="0" applyFont="1" applyFill="1" applyBorder="1" applyAlignment="1" applyProtection="1">
      <alignment horizontal="center" vertical="center" wrapText="1"/>
      <protection hidden="1"/>
    </xf>
    <xf numFmtId="49" fontId="61" fillId="39" borderId="0" xfId="0" applyNumberFormat="1" applyFont="1" applyFill="1" applyBorder="1" applyAlignment="1" applyProtection="1">
      <alignment horizontal="center" vertical="center"/>
      <protection hidden="1"/>
    </xf>
    <xf numFmtId="177" fontId="84" fillId="39" borderId="0" xfId="0" applyNumberFormat="1" applyFont="1" applyFill="1" applyBorder="1" applyAlignment="1" applyProtection="1">
      <alignment horizontal="center" vertical="center"/>
      <protection hidden="1"/>
    </xf>
    <xf numFmtId="177" fontId="61" fillId="39" borderId="0" xfId="0" applyNumberFormat="1" applyFont="1" applyFill="1" applyBorder="1" applyAlignment="1" applyProtection="1">
      <alignment horizontal="center" vertical="center"/>
      <protection hidden="1"/>
    </xf>
    <xf numFmtId="1" fontId="61" fillId="39" borderId="0" xfId="0" applyNumberFormat="1" applyFont="1" applyFill="1" applyBorder="1" applyAlignment="1" applyProtection="1">
      <alignment horizontal="center" vertical="center"/>
      <protection hidden="1"/>
    </xf>
    <xf numFmtId="1" fontId="61" fillId="39" borderId="49" xfId="0" applyNumberFormat="1" applyFont="1" applyFill="1" applyBorder="1" applyAlignment="1" applyProtection="1">
      <alignment horizontal="center" vertical="center"/>
      <protection hidden="1"/>
    </xf>
    <xf numFmtId="49" fontId="61" fillId="38" borderId="0" xfId="0" applyNumberFormat="1" applyFont="1" applyFill="1" applyBorder="1" applyProtection="1">
      <protection hidden="1"/>
    </xf>
    <xf numFmtId="0" fontId="61" fillId="37" borderId="0" xfId="0" applyFont="1" applyFill="1" applyBorder="1" applyProtection="1">
      <protection hidden="1"/>
    </xf>
    <xf numFmtId="20" fontId="61" fillId="37" borderId="0" xfId="0" applyNumberFormat="1" applyFont="1" applyFill="1" applyBorder="1" applyProtection="1">
      <protection hidden="1"/>
    </xf>
    <xf numFmtId="170" fontId="61" fillId="37" borderId="0" xfId="0" applyNumberFormat="1" applyFont="1" applyFill="1" applyBorder="1" applyProtection="1">
      <protection hidden="1"/>
    </xf>
    <xf numFmtId="1" fontId="62" fillId="39" borderId="0" xfId="0" applyNumberFormat="1" applyFont="1" applyFill="1" applyBorder="1" applyAlignment="1" applyProtection="1">
      <alignment horizontal="right"/>
      <protection hidden="1"/>
    </xf>
    <xf numFmtId="0" fontId="61" fillId="34" borderId="0" xfId="0" applyFont="1" applyFill="1" applyProtection="1">
      <protection hidden="1"/>
    </xf>
    <xf numFmtId="0" fontId="61" fillId="38" borderId="0" xfId="0" applyFont="1" applyFill="1" applyBorder="1" applyProtection="1">
      <protection hidden="1"/>
    </xf>
    <xf numFmtId="0" fontId="61" fillId="39" borderId="0" xfId="0" applyFont="1" applyFill="1" applyBorder="1" applyProtection="1">
      <protection hidden="1"/>
    </xf>
    <xf numFmtId="20" fontId="85" fillId="34" borderId="0" xfId="0" applyNumberFormat="1" applyFont="1" applyFill="1" applyBorder="1" applyAlignment="1" applyProtection="1">
      <protection hidden="1"/>
    </xf>
    <xf numFmtId="0" fontId="61" fillId="34" borderId="0" xfId="0" applyFont="1" applyFill="1" applyBorder="1" applyProtection="1">
      <protection hidden="1"/>
    </xf>
    <xf numFmtId="179" fontId="86" fillId="34" borderId="0" xfId="0" applyNumberFormat="1" applyFont="1" applyFill="1" applyBorder="1" applyAlignment="1" applyProtection="1">
      <protection hidden="1"/>
    </xf>
    <xf numFmtId="20" fontId="87" fillId="34" borderId="0" xfId="0" applyNumberFormat="1" applyFont="1" applyFill="1" applyBorder="1" applyAlignment="1" applyProtection="1">
      <alignment horizontal="center"/>
      <protection hidden="1"/>
    </xf>
    <xf numFmtId="0" fontId="88" fillId="34" borderId="0" xfId="0" applyFont="1" applyFill="1" applyBorder="1" applyAlignment="1" applyProtection="1">
      <alignment vertical="center" wrapText="1"/>
      <protection hidden="1"/>
    </xf>
    <xf numFmtId="20" fontId="62" fillId="37" borderId="0" xfId="0" applyNumberFormat="1" applyFont="1" applyFill="1" applyBorder="1" applyAlignment="1" applyProtection="1">
      <alignment horizontal="left" vertical="top"/>
      <protection hidden="1"/>
    </xf>
    <xf numFmtId="49" fontId="48" fillId="38" borderId="0" xfId="0" applyNumberFormat="1" applyFont="1" applyFill="1" applyBorder="1" applyProtection="1">
      <protection hidden="1"/>
    </xf>
    <xf numFmtId="0" fontId="48" fillId="38" borderId="0" xfId="0" applyFont="1" applyFill="1" applyBorder="1" applyProtection="1">
      <protection hidden="1"/>
    </xf>
    <xf numFmtId="0" fontId="48" fillId="39" borderId="0" xfId="0" applyFont="1" applyFill="1" applyBorder="1" applyProtection="1">
      <protection hidden="1"/>
    </xf>
    <xf numFmtId="0" fontId="50" fillId="34" borderId="0" xfId="0" applyFont="1" applyFill="1" applyAlignment="1" applyProtection="1">
      <alignment vertical="center"/>
      <protection hidden="1"/>
    </xf>
    <xf numFmtId="0" fontId="50" fillId="39" borderId="0" xfId="0" applyFont="1" applyFill="1" applyBorder="1" applyAlignment="1" applyProtection="1">
      <alignment vertical="center"/>
      <protection hidden="1"/>
    </xf>
    <xf numFmtId="0" fontId="39" fillId="37" borderId="0" xfId="0" applyFont="1" applyFill="1" applyBorder="1" applyAlignment="1" applyProtection="1">
      <alignment horizontal="left" vertical="top"/>
      <protection hidden="1"/>
    </xf>
    <xf numFmtId="20" fontId="39" fillId="37" borderId="0" xfId="0" applyNumberFormat="1" applyFont="1" applyFill="1" applyBorder="1" applyAlignment="1" applyProtection="1">
      <alignment horizontal="left" vertical="top"/>
      <protection hidden="1"/>
    </xf>
    <xf numFmtId="170" fontId="39" fillId="37" borderId="0" xfId="0" applyNumberFormat="1" applyFont="1" applyFill="1" applyBorder="1" applyAlignment="1" applyProtection="1">
      <alignment horizontal="left" vertical="top"/>
      <protection hidden="1"/>
    </xf>
    <xf numFmtId="20" fontId="58" fillId="34" borderId="0" xfId="0" applyNumberFormat="1" applyFont="1" applyFill="1" applyBorder="1" applyAlignment="1" applyProtection="1">
      <protection hidden="1"/>
    </xf>
    <xf numFmtId="20" fontId="59" fillId="34" borderId="0" xfId="0" applyNumberFormat="1" applyFont="1" applyFill="1" applyBorder="1" applyAlignment="1" applyProtection="1">
      <protection hidden="1"/>
    </xf>
    <xf numFmtId="20" fontId="60" fillId="34" borderId="0" xfId="0" applyNumberFormat="1" applyFont="1" applyFill="1" applyBorder="1" applyAlignment="1" applyProtection="1">
      <alignment horizontal="center"/>
      <protection hidden="1"/>
    </xf>
    <xf numFmtId="0" fontId="52" fillId="34" borderId="0" xfId="0" applyFont="1" applyFill="1" applyBorder="1" applyAlignment="1" applyProtection="1">
      <alignment vertical="center" wrapText="1"/>
      <protection hidden="1"/>
    </xf>
    <xf numFmtId="0" fontId="45" fillId="34" borderId="0" xfId="0" applyFont="1" applyFill="1" applyProtection="1">
      <protection hidden="1"/>
    </xf>
    <xf numFmtId="1" fontId="39" fillId="39" borderId="0" xfId="0" applyNumberFormat="1" applyFont="1" applyFill="1" applyBorder="1" applyAlignment="1" applyProtection="1">
      <alignment horizontal="right"/>
      <protection hidden="1"/>
    </xf>
    <xf numFmtId="2" fontId="45" fillId="34" borderId="0" xfId="0" applyNumberFormat="1" applyFont="1" applyFill="1" applyProtection="1">
      <protection hidden="1"/>
    </xf>
    <xf numFmtId="1" fontId="48" fillId="39" borderId="0" xfId="0" applyNumberFormat="1" applyFont="1" applyFill="1" applyBorder="1" applyAlignment="1" applyProtection="1">
      <alignment horizontal="center" vertical="center"/>
      <protection hidden="1"/>
    </xf>
    <xf numFmtId="177" fontId="48" fillId="39" borderId="0" xfId="0" applyNumberFormat="1" applyFont="1" applyFill="1" applyBorder="1" applyAlignment="1" applyProtection="1">
      <alignment horizontal="center" vertical="center"/>
      <protection hidden="1"/>
    </xf>
    <xf numFmtId="49" fontId="48" fillId="39" borderId="0" xfId="0" applyNumberFormat="1" applyFont="1" applyFill="1" applyBorder="1" applyAlignment="1" applyProtection="1">
      <alignment horizontal="center" vertical="center"/>
      <protection hidden="1"/>
    </xf>
    <xf numFmtId="177" fontId="68" fillId="39" borderId="0" xfId="0" applyNumberFormat="1" applyFont="1" applyFill="1" applyBorder="1" applyAlignment="1" applyProtection="1">
      <alignment horizontal="center" vertical="center"/>
      <protection hidden="1"/>
    </xf>
    <xf numFmtId="1" fontId="48" fillId="39" borderId="49" xfId="0" applyNumberFormat="1" applyFont="1" applyFill="1" applyBorder="1" applyAlignment="1" applyProtection="1">
      <alignment horizontal="center" vertical="center"/>
      <protection hidden="1"/>
    </xf>
    <xf numFmtId="0" fontId="48" fillId="37" borderId="0" xfId="0" applyFont="1" applyFill="1" applyBorder="1" applyProtection="1">
      <protection hidden="1"/>
    </xf>
    <xf numFmtId="20" fontId="48" fillId="37" borderId="0" xfId="0" applyNumberFormat="1" applyFont="1" applyFill="1" applyBorder="1" applyProtection="1">
      <protection hidden="1"/>
    </xf>
    <xf numFmtId="170" fontId="48" fillId="37" borderId="0" xfId="0" applyNumberFormat="1" applyFont="1" applyFill="1" applyBorder="1" applyProtection="1">
      <protection hidden="1"/>
    </xf>
    <xf numFmtId="1" fontId="49" fillId="39" borderId="0" xfId="0" applyNumberFormat="1" applyFont="1" applyFill="1" applyBorder="1" applyAlignment="1" applyProtection="1">
      <alignment horizontal="right"/>
      <protection hidden="1"/>
    </xf>
    <xf numFmtId="20" fontId="69" fillId="34" borderId="0" xfId="0" applyNumberFormat="1" applyFont="1" applyFill="1" applyBorder="1" applyAlignment="1" applyProtection="1">
      <protection hidden="1"/>
    </xf>
    <xf numFmtId="0" fontId="48" fillId="34" borderId="0" xfId="0" applyFont="1" applyFill="1" applyBorder="1" applyProtection="1">
      <protection hidden="1"/>
    </xf>
    <xf numFmtId="179" fontId="70" fillId="34" borderId="0" xfId="0" applyNumberFormat="1" applyFont="1" applyFill="1" applyBorder="1" applyAlignment="1" applyProtection="1">
      <protection hidden="1"/>
    </xf>
    <xf numFmtId="20" fontId="71" fillId="34" borderId="0" xfId="0" applyNumberFormat="1" applyFont="1" applyFill="1" applyBorder="1" applyAlignment="1" applyProtection="1">
      <alignment horizontal="center"/>
      <protection hidden="1"/>
    </xf>
    <xf numFmtId="0" fontId="55" fillId="34" borderId="0" xfId="0" applyFont="1" applyFill="1" applyBorder="1" applyAlignment="1" applyProtection="1">
      <alignment vertical="center" wrapText="1"/>
      <protection hidden="1"/>
    </xf>
    <xf numFmtId="0" fontId="48" fillId="34" borderId="0" xfId="0" applyFont="1" applyFill="1" applyProtection="1">
      <protection hidden="1"/>
    </xf>
    <xf numFmtId="0" fontId="50" fillId="39" borderId="0" xfId="0" applyFont="1" applyFill="1" applyBorder="1" applyProtection="1">
      <protection hidden="1"/>
    </xf>
    <xf numFmtId="20" fontId="51" fillId="39" borderId="0" xfId="0" applyNumberFormat="1" applyFont="1" applyFill="1" applyBorder="1" applyAlignment="1" applyProtection="1">
      <alignment horizontal="left" vertical="top"/>
      <protection hidden="1"/>
    </xf>
    <xf numFmtId="0" fontId="50" fillId="34" borderId="0" xfId="0" applyFont="1" applyFill="1" applyBorder="1" applyAlignment="1" applyProtection="1">
      <alignment vertical="center"/>
      <protection hidden="1"/>
    </xf>
    <xf numFmtId="49" fontId="63" fillId="39" borderId="0" xfId="0" applyNumberFormat="1" applyFont="1" applyFill="1" applyBorder="1" applyAlignment="1" applyProtection="1">
      <alignment horizontal="center" vertical="center"/>
      <protection hidden="1"/>
    </xf>
    <xf numFmtId="20" fontId="23" fillId="37" borderId="0" xfId="0" applyNumberFormat="1" applyFont="1" applyFill="1" applyBorder="1" applyAlignment="1" applyProtection="1">
      <alignment horizontal="left" vertical="top"/>
      <protection hidden="1"/>
    </xf>
    <xf numFmtId="0" fontId="45" fillId="38" borderId="0" xfId="0" applyFont="1" applyFill="1" applyBorder="1" applyProtection="1">
      <protection hidden="1"/>
    </xf>
    <xf numFmtId="1" fontId="45" fillId="34" borderId="0" xfId="0" applyNumberFormat="1" applyFont="1" applyFill="1" applyProtection="1">
      <protection hidden="1"/>
    </xf>
    <xf numFmtId="0" fontId="39" fillId="34" borderId="0" xfId="0" applyFont="1" applyFill="1" applyBorder="1" applyAlignment="1" applyProtection="1">
      <alignment horizontal="right" vertical="center"/>
      <protection hidden="1"/>
    </xf>
    <xf numFmtId="0" fontId="48" fillId="40" borderId="17" xfId="0" applyFont="1" applyFill="1" applyBorder="1" applyAlignment="1" applyProtection="1">
      <alignment horizontal="center" vertical="center" wrapText="1"/>
      <protection hidden="1"/>
    </xf>
    <xf numFmtId="0" fontId="48" fillId="40" borderId="67" xfId="0" applyFont="1" applyFill="1" applyBorder="1" applyAlignment="1" applyProtection="1">
      <alignment horizontal="center" vertical="center" wrapText="1"/>
      <protection hidden="1"/>
    </xf>
    <xf numFmtId="0" fontId="48" fillId="40" borderId="18" xfId="0" applyFont="1" applyFill="1" applyBorder="1" applyAlignment="1" applyProtection="1">
      <alignment horizontal="center" vertical="center" wrapText="1"/>
      <protection hidden="1"/>
    </xf>
    <xf numFmtId="20" fontId="67" fillId="36" borderId="37" xfId="0" applyNumberFormat="1" applyFont="1" applyFill="1" applyBorder="1" applyAlignment="1" applyProtection="1">
      <alignment horizontal="center" vertical="center" wrapText="1"/>
      <protection hidden="1"/>
    </xf>
    <xf numFmtId="170" fontId="48" fillId="40" borderId="85" xfId="0" applyNumberFormat="1" applyFont="1" applyFill="1" applyBorder="1" applyAlignment="1" applyProtection="1">
      <alignment horizontal="center" vertical="center" wrapText="1"/>
      <protection hidden="1"/>
    </xf>
    <xf numFmtId="0" fontId="42" fillId="47" borderId="3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70" fontId="50" fillId="39" borderId="37" xfId="0" applyNumberFormat="1" applyFont="1" applyFill="1" applyBorder="1" applyAlignment="1" applyProtection="1">
      <alignment horizontal="center" vertical="center"/>
      <protection locked="0"/>
    </xf>
    <xf numFmtId="0" fontId="89" fillId="40" borderId="68" xfId="0" applyFont="1" applyFill="1" applyBorder="1" applyAlignment="1" applyProtection="1">
      <alignment horizontal="center" vertical="center" wrapText="1"/>
      <protection locked="0"/>
    </xf>
    <xf numFmtId="170" fontId="50" fillId="39" borderId="22" xfId="0" applyNumberFormat="1" applyFont="1" applyFill="1" applyBorder="1" applyAlignment="1" applyProtection="1">
      <alignment horizontal="center" vertical="center"/>
      <protection locked="0"/>
    </xf>
    <xf numFmtId="170" fontId="50" fillId="45" borderId="22" xfId="0" applyNumberFormat="1" applyFont="1" applyFill="1" applyBorder="1" applyAlignment="1" applyProtection="1">
      <alignment horizontal="center" vertical="center"/>
      <protection locked="0"/>
    </xf>
    <xf numFmtId="170" fontId="50" fillId="62" borderId="22" xfId="0" applyNumberFormat="1" applyFont="1" applyFill="1" applyBorder="1" applyAlignment="1" applyProtection="1">
      <alignment horizontal="center" vertical="center"/>
      <protection locked="0"/>
    </xf>
    <xf numFmtId="170" fontId="50" fillId="39" borderId="9" xfId="0" applyNumberFormat="1" applyFont="1" applyFill="1" applyBorder="1" applyAlignment="1" applyProtection="1">
      <alignment horizontal="center" vertical="center"/>
      <protection locked="0"/>
    </xf>
    <xf numFmtId="178" fontId="50" fillId="40" borderId="21" xfId="0" applyNumberFormat="1" applyFont="1" applyFill="1" applyBorder="1" applyAlignment="1" applyProtection="1">
      <alignment horizontal="center" vertical="center"/>
      <protection locked="0"/>
    </xf>
    <xf numFmtId="170" fontId="91" fillId="40" borderId="45" xfId="0" applyNumberFormat="1" applyFont="1" applyFill="1" applyBorder="1" applyAlignment="1" applyProtection="1">
      <alignment horizontal="center" vertical="center"/>
      <protection hidden="1"/>
    </xf>
    <xf numFmtId="170" fontId="50" fillId="39" borderId="24" xfId="0" applyNumberFormat="1" applyFont="1" applyFill="1" applyBorder="1" applyAlignment="1" applyProtection="1">
      <alignment horizontal="center" vertical="center"/>
      <protection hidden="1"/>
    </xf>
    <xf numFmtId="178" fontId="50" fillId="36" borderId="21" xfId="0" applyNumberFormat="1" applyFont="1" applyFill="1" applyBorder="1" applyAlignment="1" applyProtection="1">
      <alignment horizontal="center" vertical="center"/>
      <protection locked="0"/>
    </xf>
    <xf numFmtId="170" fontId="91" fillId="36" borderId="45" xfId="0" applyNumberFormat="1" applyFont="1" applyFill="1" applyBorder="1" applyAlignment="1" applyProtection="1">
      <alignment horizontal="center" vertical="center"/>
      <protection hidden="1"/>
    </xf>
    <xf numFmtId="178" fontId="90" fillId="40" borderId="21" xfId="0" applyNumberFormat="1" applyFont="1" applyFill="1" applyBorder="1" applyAlignment="1" applyProtection="1">
      <alignment horizontal="center" vertical="center"/>
      <protection locked="0"/>
    </xf>
    <xf numFmtId="1" fontId="50" fillId="39" borderId="0" xfId="0" applyNumberFormat="1" applyFont="1" applyFill="1" applyBorder="1" applyAlignment="1" applyProtection="1">
      <alignment horizontal="center" vertical="center"/>
      <protection hidden="1"/>
    </xf>
    <xf numFmtId="170" fontId="50" fillId="39" borderId="38" xfId="0" applyNumberFormat="1" applyFont="1" applyFill="1" applyBorder="1" applyAlignment="1" applyProtection="1">
      <alignment horizontal="center" vertical="center"/>
      <protection hidden="1"/>
    </xf>
    <xf numFmtId="170" fontId="91" fillId="40" borderId="46" xfId="0" applyNumberFormat="1" applyFont="1" applyFill="1" applyBorder="1" applyAlignment="1" applyProtection="1">
      <alignment horizontal="center" vertical="center"/>
      <protection hidden="1"/>
    </xf>
    <xf numFmtId="170" fontId="91" fillId="36" borderId="46" xfId="0" applyNumberFormat="1" applyFont="1" applyFill="1" applyBorder="1" applyAlignment="1" applyProtection="1">
      <alignment horizontal="center" vertical="center"/>
      <protection hidden="1"/>
    </xf>
    <xf numFmtId="170" fontId="50" fillId="39" borderId="23" xfId="0" applyNumberFormat="1" applyFont="1" applyFill="1" applyBorder="1" applyAlignment="1" applyProtection="1">
      <alignment horizontal="center" vertical="center"/>
      <protection hidden="1"/>
    </xf>
    <xf numFmtId="170" fontId="50" fillId="39" borderId="52" xfId="0" applyNumberFormat="1" applyFont="1" applyFill="1" applyBorder="1" applyAlignment="1" applyProtection="1">
      <alignment horizontal="center" vertical="center"/>
      <protection hidden="1"/>
    </xf>
    <xf numFmtId="170" fontId="50" fillId="45" borderId="52" xfId="0" applyNumberFormat="1" applyFont="1" applyFill="1" applyBorder="1" applyAlignment="1" applyProtection="1">
      <alignment horizontal="center" vertical="center"/>
      <protection hidden="1"/>
    </xf>
    <xf numFmtId="170" fontId="50" fillId="62" borderId="52" xfId="0" applyNumberFormat="1" applyFont="1" applyFill="1" applyBorder="1" applyAlignment="1" applyProtection="1">
      <alignment horizontal="center" vertical="center"/>
      <protection hidden="1"/>
    </xf>
    <xf numFmtId="170" fontId="50" fillId="0" borderId="19" xfId="0" applyNumberFormat="1" applyFont="1" applyBorder="1" applyAlignment="1" applyProtection="1">
      <alignment horizontal="center" vertical="center"/>
      <protection hidden="1"/>
    </xf>
    <xf numFmtId="178" fontId="51" fillId="2" borderId="9" xfId="0" applyNumberFormat="1" applyFont="1" applyFill="1" applyBorder="1" applyAlignment="1" applyProtection="1">
      <alignment horizontal="center" vertical="center"/>
      <protection hidden="1"/>
    </xf>
    <xf numFmtId="0" fontId="51" fillId="2" borderId="45" xfId="0" applyFont="1" applyFill="1" applyBorder="1" applyAlignment="1" applyProtection="1">
      <alignment horizontal="right" vertical="center"/>
      <protection hidden="1"/>
    </xf>
    <xf numFmtId="170" fontId="50" fillId="39" borderId="9" xfId="0" applyNumberFormat="1" applyFont="1" applyFill="1" applyBorder="1" applyAlignment="1" applyProtection="1">
      <alignment horizontal="center" vertical="center"/>
      <protection hidden="1"/>
    </xf>
    <xf numFmtId="178" fontId="92" fillId="2" borderId="21" xfId="0" applyNumberFormat="1" applyFont="1" applyFill="1" applyBorder="1" applyAlignment="1" applyProtection="1">
      <alignment horizontal="center" vertical="center"/>
      <protection hidden="1"/>
    </xf>
    <xf numFmtId="170" fontId="50" fillId="39" borderId="22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89" fillId="40" borderId="68" xfId="0" applyFont="1" applyFill="1" applyBorder="1" applyAlignment="1" applyProtection="1">
      <alignment horizontal="center" vertical="center" wrapText="1"/>
      <protection hidden="1"/>
    </xf>
    <xf numFmtId="170" fontId="50" fillId="39" borderId="77" xfId="0" applyNumberFormat="1" applyFont="1" applyFill="1" applyBorder="1" applyAlignment="1" applyProtection="1">
      <alignment horizontal="center" vertical="center"/>
      <protection locked="0"/>
    </xf>
    <xf numFmtId="170" fontId="50" fillId="39" borderId="24" xfId="0" applyNumberFormat="1" applyFont="1" applyFill="1" applyBorder="1" applyAlignment="1" applyProtection="1">
      <alignment horizontal="center" vertical="center"/>
      <protection locked="0"/>
    </xf>
    <xf numFmtId="170" fontId="50" fillId="39" borderId="30" xfId="0" applyNumberFormat="1" applyFont="1" applyFill="1" applyBorder="1" applyAlignment="1" applyProtection="1">
      <alignment horizontal="center" vertical="center"/>
      <protection locked="0"/>
    </xf>
    <xf numFmtId="170" fontId="50" fillId="45" borderId="30" xfId="0" applyNumberFormat="1" applyFont="1" applyFill="1" applyBorder="1" applyAlignment="1" applyProtection="1">
      <alignment horizontal="center" vertical="center"/>
      <protection locked="0"/>
    </xf>
    <xf numFmtId="170" fontId="50" fillId="62" borderId="30" xfId="0" applyNumberFormat="1" applyFont="1" applyFill="1" applyBorder="1" applyAlignment="1" applyProtection="1">
      <alignment horizontal="center" vertical="center"/>
      <protection locked="0"/>
    </xf>
    <xf numFmtId="170" fontId="50" fillId="39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21" xfId="0" applyNumberFormat="1" applyFont="1" applyFill="1" applyBorder="1" applyAlignment="1" applyProtection="1">
      <alignment horizontal="center" vertical="center"/>
      <protection hidden="1"/>
    </xf>
    <xf numFmtId="1" fontId="42" fillId="48" borderId="61" xfId="0" applyNumberFormat="1" applyFont="1" applyFill="1" applyBorder="1" applyAlignment="1" applyProtection="1">
      <alignment horizontal="center" vertical="center"/>
      <protection hidden="1"/>
    </xf>
    <xf numFmtId="1" fontId="42" fillId="48" borderId="27" xfId="0" applyNumberFormat="1" applyFont="1" applyFill="1" applyBorder="1" applyAlignment="1" applyProtection="1">
      <alignment horizontal="center" vertical="center"/>
      <protection hidden="1"/>
    </xf>
    <xf numFmtId="0" fontId="42" fillId="56" borderId="41" xfId="0" applyFont="1" applyFill="1" applyBorder="1" applyAlignment="1" applyProtection="1">
      <alignment horizontal="center" vertical="center"/>
      <protection hidden="1"/>
    </xf>
    <xf numFmtId="0" fontId="42" fillId="57" borderId="41" xfId="0" applyFont="1" applyFill="1" applyBorder="1" applyAlignment="1" applyProtection="1">
      <alignment horizontal="center" vertical="center"/>
      <protection hidden="1"/>
    </xf>
    <xf numFmtId="0" fontId="42" fillId="49" borderId="5" xfId="0" applyFont="1" applyFill="1" applyBorder="1" applyAlignment="1" applyProtection="1">
      <alignment horizontal="center" vertical="center"/>
      <protection hidden="1"/>
    </xf>
    <xf numFmtId="0" fontId="42" fillId="56" borderId="32" xfId="0" applyFont="1" applyFill="1" applyBorder="1" applyAlignment="1" applyProtection="1">
      <alignment horizontal="center" vertical="center"/>
      <protection hidden="1"/>
    </xf>
    <xf numFmtId="0" fontId="42" fillId="57" borderId="32" xfId="0" applyFont="1" applyFill="1" applyBorder="1" applyAlignment="1" applyProtection="1">
      <alignment horizontal="center" vertical="center"/>
      <protection hidden="1"/>
    </xf>
    <xf numFmtId="0" fontId="42" fillId="49" borderId="72" xfId="0" applyFont="1" applyFill="1" applyBorder="1" applyAlignment="1" applyProtection="1">
      <alignment horizontal="center" vertical="center"/>
      <protection hidden="1"/>
    </xf>
    <xf numFmtId="0" fontId="42" fillId="61" borderId="70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Border="1" applyAlignment="1" applyProtection="1">
      <alignment horizontal="center" vertical="center"/>
      <protection hidden="1"/>
    </xf>
    <xf numFmtId="0" fontId="50" fillId="37" borderId="0" xfId="0" applyFont="1" applyFill="1" applyBorder="1" applyProtection="1">
      <protection hidden="1"/>
    </xf>
    <xf numFmtId="0" fontId="50" fillId="40" borderId="17" xfId="0" applyFont="1" applyFill="1" applyBorder="1" applyAlignment="1" applyProtection="1">
      <alignment horizontal="center" vertical="center" wrapText="1"/>
      <protection hidden="1"/>
    </xf>
    <xf numFmtId="0" fontId="50" fillId="40" borderId="67" xfId="0" applyFont="1" applyFill="1" applyBorder="1" applyAlignment="1" applyProtection="1">
      <alignment horizontal="center" vertical="center" wrapText="1"/>
      <protection hidden="1"/>
    </xf>
    <xf numFmtId="0" fontId="50" fillId="40" borderId="18" xfId="0" applyFont="1" applyFill="1" applyBorder="1" applyAlignment="1" applyProtection="1">
      <alignment horizontal="center" vertical="center" wrapText="1"/>
      <protection hidden="1"/>
    </xf>
    <xf numFmtId="0" fontId="76" fillId="34" borderId="0" xfId="0" applyFont="1" applyFill="1" applyAlignment="1" applyProtection="1">
      <alignment vertical="center"/>
      <protection locked="0"/>
    </xf>
    <xf numFmtId="0" fontId="76" fillId="39" borderId="0" xfId="0" applyFont="1" applyFill="1" applyBorder="1" applyAlignment="1" applyProtection="1">
      <alignment vertical="center"/>
      <protection locked="0"/>
    </xf>
    <xf numFmtId="49" fontId="50" fillId="39" borderId="0" xfId="0" applyNumberFormat="1" applyFont="1" applyFill="1" applyBorder="1" applyAlignment="1" applyProtection="1">
      <alignment horizontal="center" vertical="center"/>
      <protection hidden="1"/>
    </xf>
    <xf numFmtId="177" fontId="97" fillId="39" borderId="0" xfId="0" applyNumberFormat="1" applyFont="1" applyFill="1" applyBorder="1" applyAlignment="1" applyProtection="1">
      <alignment horizontal="center" vertical="center"/>
      <protection hidden="1"/>
    </xf>
    <xf numFmtId="177" fontId="50" fillId="39" borderId="0" xfId="0" applyNumberFormat="1" applyFont="1" applyFill="1" applyBorder="1" applyAlignment="1" applyProtection="1">
      <alignment horizontal="center" vertical="center"/>
      <protection hidden="1"/>
    </xf>
    <xf numFmtId="1" fontId="50" fillId="39" borderId="49" xfId="0" applyNumberFormat="1" applyFont="1" applyFill="1" applyBorder="1" applyAlignment="1" applyProtection="1">
      <alignment horizontal="center" vertical="center"/>
      <protection hidden="1"/>
    </xf>
    <xf numFmtId="49" fontId="50" fillId="38" borderId="0" xfId="0" applyNumberFormat="1" applyFont="1" applyFill="1" applyBorder="1" applyProtection="1">
      <protection hidden="1"/>
    </xf>
    <xf numFmtId="20" fontId="50" fillId="37" borderId="0" xfId="0" applyNumberFormat="1" applyFont="1" applyFill="1" applyBorder="1" applyProtection="1">
      <protection hidden="1"/>
    </xf>
    <xf numFmtId="170" fontId="50" fillId="37" borderId="0" xfId="0" applyNumberFormat="1" applyFont="1" applyFill="1" applyBorder="1" applyProtection="1">
      <protection hidden="1"/>
    </xf>
    <xf numFmtId="1" fontId="51" fillId="39" borderId="0" xfId="0" applyNumberFormat="1" applyFont="1" applyFill="1" applyBorder="1" applyAlignment="1" applyProtection="1">
      <alignment horizontal="right"/>
      <protection hidden="1"/>
    </xf>
    <xf numFmtId="0" fontId="50" fillId="38" borderId="0" xfId="0" applyFont="1" applyFill="1" applyBorder="1" applyProtection="1">
      <protection hidden="1"/>
    </xf>
    <xf numFmtId="20" fontId="98" fillId="34" borderId="0" xfId="0" applyNumberFormat="1" applyFont="1" applyFill="1" applyBorder="1" applyAlignment="1" applyProtection="1">
      <protection hidden="1"/>
    </xf>
    <xf numFmtId="179" fontId="99" fillId="34" borderId="0" xfId="0" applyNumberFormat="1" applyFont="1" applyFill="1" applyBorder="1" applyAlignment="1" applyProtection="1">
      <protection hidden="1"/>
    </xf>
    <xf numFmtId="20" fontId="100" fillId="34" borderId="0" xfId="0" applyNumberFormat="1" applyFont="1" applyFill="1" applyBorder="1" applyAlignment="1" applyProtection="1">
      <alignment horizontal="center"/>
      <protection hidden="1"/>
    </xf>
    <xf numFmtId="0" fontId="101" fillId="34" borderId="0" xfId="0" applyFont="1" applyFill="1" applyBorder="1" applyAlignment="1" applyProtection="1">
      <alignment vertical="center" wrapText="1"/>
      <protection hidden="1"/>
    </xf>
    <xf numFmtId="0" fontId="50" fillId="38" borderId="0" xfId="0" applyFont="1" applyFill="1" applyProtection="1">
      <protection hidden="1"/>
    </xf>
    <xf numFmtId="0" fontId="50" fillId="37" borderId="0" xfId="0" applyFont="1" applyFill="1" applyAlignment="1" applyProtection="1">
      <alignment horizontal="left"/>
      <protection hidden="1"/>
    </xf>
    <xf numFmtId="0" fontId="103" fillId="41" borderId="0" xfId="0" applyFont="1" applyFill="1" applyAlignment="1" applyProtection="1">
      <alignment horizontal="center" vertical="center"/>
      <protection hidden="1"/>
    </xf>
    <xf numFmtId="0" fontId="104" fillId="41" borderId="0" xfId="0" applyFont="1" applyFill="1" applyAlignment="1" applyProtection="1">
      <alignment horizontal="left" vertical="center"/>
      <protection hidden="1"/>
    </xf>
    <xf numFmtId="0" fontId="64" fillId="34" borderId="0" xfId="0" applyFont="1" applyFill="1" applyAlignment="1" applyProtection="1">
      <alignment horizontal="left"/>
      <protection hidden="1"/>
    </xf>
    <xf numFmtId="0" fontId="50" fillId="41" borderId="0" xfId="0" applyFont="1" applyFill="1" applyAlignment="1" applyProtection="1">
      <alignment horizontal="left" vertical="top" wrapText="1"/>
      <protection hidden="1"/>
    </xf>
    <xf numFmtId="20" fontId="75" fillId="37" borderId="0" xfId="0" applyNumberFormat="1" applyFont="1" applyFill="1" applyAlignment="1" applyProtection="1">
      <alignment horizontal="left"/>
      <protection hidden="1"/>
    </xf>
    <xf numFmtId="170" fontId="75" fillId="37" borderId="0" xfId="0" applyNumberFormat="1" applyFont="1" applyFill="1" applyAlignment="1" applyProtection="1">
      <alignment horizontal="left"/>
      <protection hidden="1"/>
    </xf>
    <xf numFmtId="0" fontId="75" fillId="37" borderId="0" xfId="0" applyFont="1" applyFill="1" applyAlignment="1" applyProtection="1">
      <alignment horizontal="left"/>
      <protection hidden="1"/>
    </xf>
    <xf numFmtId="0" fontId="106" fillId="41" borderId="0" xfId="0" applyFont="1" applyFill="1" applyAlignment="1" applyProtection="1">
      <alignment horizontal="left" vertical="center"/>
      <protection hidden="1"/>
    </xf>
    <xf numFmtId="0" fontId="75" fillId="41" borderId="0" xfId="0" applyFont="1" applyFill="1" applyAlignment="1" applyProtection="1">
      <alignment horizontal="left"/>
      <protection hidden="1"/>
    </xf>
    <xf numFmtId="0" fontId="107" fillId="34" borderId="0" xfId="0" applyFont="1" applyFill="1" applyAlignment="1" applyProtection="1">
      <alignment horizontal="left"/>
      <protection hidden="1"/>
    </xf>
    <xf numFmtId="0" fontId="75" fillId="41" borderId="0" xfId="0" applyFont="1" applyFill="1" applyAlignment="1" applyProtection="1">
      <alignment horizontal="left" vertical="top" wrapText="1"/>
      <protection hidden="1"/>
    </xf>
    <xf numFmtId="0" fontId="107" fillId="0" borderId="0" xfId="0" applyFont="1" applyAlignment="1" applyProtection="1">
      <alignment horizontal="left"/>
      <protection hidden="1"/>
    </xf>
    <xf numFmtId="170" fontId="91" fillId="40" borderId="9" xfId="0" applyNumberFormat="1" applyFont="1" applyFill="1" applyBorder="1" applyAlignment="1" applyProtection="1">
      <alignment horizontal="center" vertical="center"/>
      <protection hidden="1"/>
    </xf>
    <xf numFmtId="170" fontId="50" fillId="40" borderId="24" xfId="0" applyNumberFormat="1" applyFont="1" applyFill="1" applyBorder="1" applyAlignment="1" applyProtection="1">
      <alignment horizontal="center" vertical="center"/>
      <protection hidden="1"/>
    </xf>
    <xf numFmtId="0" fontId="31" fillId="34" borderId="0" xfId="0" applyFont="1" applyFill="1" applyAlignment="1" applyProtection="1">
      <alignment horizontal="center" vertical="center"/>
      <protection hidden="1"/>
    </xf>
    <xf numFmtId="176" fontId="24" fillId="39" borderId="0" xfId="0" applyNumberFormat="1" applyFont="1" applyFill="1" applyBorder="1" applyAlignment="1" applyProtection="1">
      <alignment horizontal="center" vertical="center"/>
      <protection hidden="1"/>
    </xf>
    <xf numFmtId="49" fontId="24" fillId="39" borderId="0" xfId="0" applyNumberFormat="1" applyFont="1" applyFill="1" applyBorder="1" applyAlignment="1" applyProtection="1">
      <alignment horizontal="center" vertical="center"/>
      <protection hidden="1"/>
    </xf>
    <xf numFmtId="177" fontId="29" fillId="39" borderId="0" xfId="0" applyNumberFormat="1" applyFont="1" applyFill="1" applyBorder="1" applyAlignment="1" applyProtection="1">
      <alignment horizontal="center" vertical="center"/>
      <protection hidden="1"/>
    </xf>
    <xf numFmtId="177" fontId="24" fillId="39" borderId="0" xfId="0" applyNumberFormat="1" applyFont="1" applyFill="1" applyBorder="1" applyAlignment="1" applyProtection="1">
      <alignment horizontal="center" vertical="center"/>
      <protection hidden="1"/>
    </xf>
    <xf numFmtId="1" fontId="24" fillId="39" borderId="0" xfId="0" applyNumberFormat="1" applyFont="1" applyFill="1" applyBorder="1" applyAlignment="1" applyProtection="1">
      <alignment horizontal="center" vertical="center"/>
      <protection hidden="1"/>
    </xf>
    <xf numFmtId="175" fontId="24" fillId="39" borderId="0" xfId="0" applyNumberFormat="1" applyFont="1" applyFill="1" applyBorder="1" applyAlignment="1" applyProtection="1">
      <alignment horizontal="center" vertical="center"/>
      <protection hidden="1"/>
    </xf>
    <xf numFmtId="178" fontId="32" fillId="39" borderId="0" xfId="0" applyNumberFormat="1" applyFont="1" applyFill="1" applyBorder="1" applyAlignment="1" applyProtection="1">
      <alignment horizontal="center" vertical="center"/>
      <protection hidden="1"/>
    </xf>
    <xf numFmtId="170" fontId="24" fillId="39" borderId="0" xfId="0" applyNumberFormat="1" applyFont="1" applyFill="1" applyBorder="1" applyAlignment="1" applyProtection="1">
      <alignment horizontal="center" vertical="center"/>
      <protection hidden="1"/>
    </xf>
    <xf numFmtId="0" fontId="53" fillId="34" borderId="0" xfId="0" applyFont="1" applyFill="1" applyProtection="1">
      <protection hidden="1"/>
    </xf>
    <xf numFmtId="0" fontId="24" fillId="39" borderId="0" xfId="0" applyFont="1" applyFill="1" applyBorder="1" applyProtection="1">
      <protection hidden="1"/>
    </xf>
    <xf numFmtId="20" fontId="24" fillId="39" borderId="0" xfId="0" applyNumberFormat="1" applyFont="1" applyFill="1" applyBorder="1" applyProtection="1">
      <protection hidden="1"/>
    </xf>
    <xf numFmtId="170" fontId="24" fillId="39" borderId="0" xfId="0" applyNumberFormat="1" applyFont="1" applyFill="1" applyBorder="1" applyProtection="1">
      <protection hidden="1"/>
    </xf>
    <xf numFmtId="178" fontId="32" fillId="39" borderId="0" xfId="0" applyNumberFormat="1" applyFont="1" applyFill="1" applyBorder="1" applyProtection="1">
      <protection hidden="1"/>
    </xf>
    <xf numFmtId="1" fontId="23" fillId="39" borderId="0" xfId="0" applyNumberFormat="1" applyFont="1" applyFill="1" applyBorder="1" applyAlignment="1" applyProtection="1">
      <alignment horizontal="right"/>
      <protection hidden="1"/>
    </xf>
    <xf numFmtId="0" fontId="23" fillId="34" borderId="0" xfId="0" applyFont="1" applyFill="1" applyAlignment="1" applyProtection="1">
      <alignment horizontal="right" vertical="center"/>
      <protection hidden="1"/>
    </xf>
    <xf numFmtId="0" fontId="24" fillId="38" borderId="0" xfId="0" applyFont="1" applyFill="1" applyBorder="1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178" fontId="90" fillId="40" borderId="21" xfId="0" applyNumberFormat="1" applyFont="1" applyFill="1" applyBorder="1" applyAlignment="1" applyProtection="1">
      <alignment horizontal="center" vertical="center"/>
      <protection hidden="1"/>
    </xf>
    <xf numFmtId="20" fontId="45" fillId="34" borderId="0" xfId="0" applyNumberFormat="1" applyFont="1" applyFill="1" applyProtection="1">
      <protection hidden="1"/>
    </xf>
    <xf numFmtId="170" fontId="45" fillId="34" borderId="0" xfId="0" applyNumberFormat="1" applyFont="1" applyFill="1" applyProtection="1">
      <protection hidden="1"/>
    </xf>
    <xf numFmtId="0" fontId="39" fillId="34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31" fillId="0" borderId="0" xfId="0" applyFont="1" applyProtection="1">
      <protection hidden="1"/>
    </xf>
    <xf numFmtId="20" fontId="47" fillId="39" borderId="0" xfId="0" applyNumberFormat="1" applyFont="1" applyFill="1" applyBorder="1" applyProtection="1">
      <protection hidden="1"/>
    </xf>
    <xf numFmtId="173" fontId="24" fillId="39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171" fontId="23" fillId="37" borderId="0" xfId="0" applyNumberFormat="1" applyFont="1" applyFill="1" applyBorder="1" applyAlignment="1" applyProtection="1">
      <alignment horizontal="left" vertical="top"/>
      <protection hidden="1"/>
    </xf>
    <xf numFmtId="171" fontId="23" fillId="39" borderId="0" xfId="0" applyNumberFormat="1" applyFont="1" applyFill="1" applyBorder="1" applyAlignment="1" applyProtection="1">
      <alignment horizontal="left" vertical="top"/>
      <protection hidden="1"/>
    </xf>
    <xf numFmtId="0" fontId="23" fillId="37" borderId="0" xfId="0" applyFont="1" applyFill="1" applyBorder="1" applyAlignment="1" applyProtection="1">
      <alignment horizontal="left" vertical="top"/>
      <protection hidden="1"/>
    </xf>
    <xf numFmtId="170" fontId="23" fillId="37" borderId="0" xfId="0" applyNumberFormat="1" applyFont="1" applyFill="1" applyBorder="1" applyAlignment="1" applyProtection="1">
      <alignment horizontal="left" vertical="top"/>
      <protection hidden="1"/>
    </xf>
    <xf numFmtId="0" fontId="23" fillId="39" borderId="0" xfId="0" applyFont="1" applyFill="1" applyBorder="1" applyAlignment="1" applyProtection="1">
      <alignment horizontal="left" vertical="top"/>
      <protection hidden="1"/>
    </xf>
    <xf numFmtId="20" fontId="23" fillId="36" borderId="25" xfId="0" applyNumberFormat="1" applyFont="1" applyFill="1" applyBorder="1" applyAlignment="1" applyProtection="1">
      <alignment horizontal="left" vertical="top"/>
      <protection hidden="1"/>
    </xf>
    <xf numFmtId="20" fontId="23" fillId="36" borderId="9" xfId="0" applyNumberFormat="1" applyFont="1" applyFill="1" applyBorder="1" applyAlignment="1" applyProtection="1">
      <alignment horizontal="left" vertical="top"/>
      <protection hidden="1"/>
    </xf>
    <xf numFmtId="171" fontId="23" fillId="36" borderId="9" xfId="0" applyNumberFormat="1" applyFont="1" applyFill="1" applyBorder="1" applyAlignment="1" applyProtection="1">
      <alignment horizontal="left" vertical="top"/>
      <protection hidden="1"/>
    </xf>
    <xf numFmtId="170" fontId="23" fillId="36" borderId="9" xfId="0" applyNumberFormat="1" applyFont="1" applyFill="1" applyBorder="1" applyAlignment="1" applyProtection="1">
      <alignment horizontal="left" vertical="top"/>
      <protection hidden="1"/>
    </xf>
    <xf numFmtId="0" fontId="23" fillId="36" borderId="9" xfId="0" applyFont="1" applyFill="1" applyBorder="1" applyAlignment="1" applyProtection="1">
      <alignment horizontal="left" vertical="top"/>
      <protection hidden="1"/>
    </xf>
    <xf numFmtId="20" fontId="23" fillId="36" borderId="22" xfId="0" applyNumberFormat="1" applyFont="1" applyFill="1" applyBorder="1" applyAlignment="1" applyProtection="1">
      <alignment horizontal="left" vertical="top"/>
      <protection hidden="1"/>
    </xf>
    <xf numFmtId="170" fontId="45" fillId="34" borderId="0" xfId="0" applyNumberFormat="1" applyFont="1" applyFill="1" applyBorder="1" applyAlignment="1" applyProtection="1">
      <alignment horizontal="center" vertical="center"/>
      <protection hidden="1"/>
    </xf>
    <xf numFmtId="173" fontId="45" fillId="34" borderId="0" xfId="0" applyNumberFormat="1" applyFont="1" applyFill="1" applyBorder="1" applyAlignment="1" applyProtection="1">
      <alignment horizontal="center" vertical="center"/>
      <protection hidden="1"/>
    </xf>
    <xf numFmtId="0" fontId="76" fillId="34" borderId="0" xfId="0" applyFont="1" applyFill="1" applyProtection="1">
      <protection hidden="1"/>
    </xf>
    <xf numFmtId="0" fontId="76" fillId="34" borderId="0" xfId="0" applyFont="1" applyFill="1" applyAlignment="1" applyProtection="1">
      <alignment vertical="center"/>
      <protection hidden="1"/>
    </xf>
    <xf numFmtId="0" fontId="76" fillId="39" borderId="0" xfId="0" applyFont="1" applyFill="1" applyBorder="1" applyAlignment="1" applyProtection="1">
      <alignment vertical="center"/>
      <protection hidden="1"/>
    </xf>
    <xf numFmtId="0" fontId="24" fillId="39" borderId="0" xfId="0" applyFont="1" applyFill="1" applyBorder="1" applyAlignment="1" applyProtection="1">
      <alignment vertical="center"/>
      <protection hidden="1"/>
    </xf>
    <xf numFmtId="0" fontId="24" fillId="34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64" fillId="34" borderId="0" xfId="0" applyFont="1" applyFill="1" applyBorder="1" applyProtection="1">
      <protection hidden="1"/>
    </xf>
    <xf numFmtId="0" fontId="51" fillId="0" borderId="20" xfId="0" applyFont="1" applyBorder="1" applyProtection="1">
      <protection hidden="1"/>
    </xf>
    <xf numFmtId="0" fontId="23" fillId="39" borderId="0" xfId="0" applyFont="1" applyFill="1" applyBorder="1" applyProtection="1">
      <protection hidden="1"/>
    </xf>
    <xf numFmtId="0" fontId="23" fillId="34" borderId="0" xfId="0" applyFont="1" applyFill="1" applyProtection="1">
      <protection hidden="1"/>
    </xf>
    <xf numFmtId="0" fontId="23" fillId="39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49" fontId="63" fillId="39" borderId="0" xfId="0" applyNumberFormat="1" applyFont="1" applyFill="1" applyBorder="1" applyAlignment="1" applyProtection="1">
      <alignment vertical="center"/>
      <protection hidden="1"/>
    </xf>
    <xf numFmtId="172" fontId="65" fillId="39" borderId="0" xfId="0" applyNumberFormat="1" applyFont="1" applyFill="1" applyBorder="1" applyAlignment="1" applyProtection="1">
      <alignment vertical="center"/>
      <protection hidden="1"/>
    </xf>
    <xf numFmtId="20" fontId="51" fillId="37" borderId="0" xfId="0" applyNumberFormat="1" applyFont="1" applyFill="1" applyBorder="1" applyAlignment="1" applyProtection="1">
      <alignment horizontal="left" vertical="top"/>
      <protection hidden="1"/>
    </xf>
    <xf numFmtId="0" fontId="24" fillId="37" borderId="78" xfId="0" applyFont="1" applyFill="1" applyBorder="1" applyAlignment="1" applyProtection="1">
      <alignment vertical="center"/>
      <protection hidden="1"/>
    </xf>
    <xf numFmtId="0" fontId="24" fillId="34" borderId="79" xfId="0" applyFont="1" applyFill="1" applyBorder="1" applyAlignment="1" applyProtection="1">
      <alignment vertical="center"/>
      <protection hidden="1"/>
    </xf>
    <xf numFmtId="0" fontId="33" fillId="39" borderId="0" xfId="0" applyFont="1" applyFill="1" applyBorder="1" applyAlignment="1" applyProtection="1">
      <alignment vertical="center"/>
      <protection hidden="1"/>
    </xf>
    <xf numFmtId="0" fontId="24" fillId="34" borderId="80" xfId="0" applyFont="1" applyFill="1" applyBorder="1" applyProtection="1">
      <protection hidden="1"/>
    </xf>
    <xf numFmtId="0" fontId="30" fillId="39" borderId="81" xfId="0" applyFont="1" applyFill="1" applyBorder="1" applyAlignment="1" applyProtection="1">
      <alignment vertical="center"/>
      <protection hidden="1"/>
    </xf>
    <xf numFmtId="0" fontId="33" fillId="37" borderId="0" xfId="0" applyFont="1" applyFill="1" applyBorder="1" applyAlignment="1" applyProtection="1">
      <alignment horizontal="left" vertical="top"/>
      <protection hidden="1"/>
    </xf>
    <xf numFmtId="0" fontId="30" fillId="39" borderId="80" xfId="0" applyFont="1" applyFill="1" applyBorder="1" applyAlignment="1" applyProtection="1">
      <alignment vertical="center"/>
      <protection hidden="1"/>
    </xf>
    <xf numFmtId="0" fontId="24" fillId="0" borderId="80" xfId="0" applyFont="1" applyBorder="1" applyAlignment="1" applyProtection="1">
      <alignment vertical="center"/>
      <protection hidden="1"/>
    </xf>
    <xf numFmtId="0" fontId="24" fillId="0" borderId="81" xfId="0" applyFont="1" applyBorder="1" applyAlignment="1" applyProtection="1">
      <alignment vertical="center"/>
      <protection hidden="1"/>
    </xf>
    <xf numFmtId="0" fontId="33" fillId="39" borderId="0" xfId="0" applyFont="1" applyFill="1" applyBorder="1" applyAlignment="1" applyProtection="1">
      <alignment horizontal="right" vertical="center"/>
      <protection hidden="1"/>
    </xf>
    <xf numFmtId="0" fontId="24" fillId="34" borderId="80" xfId="0" applyFont="1" applyFill="1" applyBorder="1" applyAlignment="1" applyProtection="1">
      <alignment vertical="center"/>
      <protection hidden="1"/>
    </xf>
    <xf numFmtId="0" fontId="24" fillId="34" borderId="81" xfId="0" applyFont="1" applyFill="1" applyBorder="1" applyAlignment="1" applyProtection="1">
      <alignment vertical="center"/>
      <protection hidden="1"/>
    </xf>
    <xf numFmtId="0" fontId="37" fillId="34" borderId="0" xfId="0" applyFont="1" applyFill="1" applyBorder="1" applyAlignment="1" applyProtection="1">
      <alignment horizontal="right" vertical="center"/>
      <protection hidden="1"/>
    </xf>
    <xf numFmtId="0" fontId="30" fillId="37" borderId="80" xfId="0" applyFont="1" applyFill="1" applyBorder="1" applyAlignment="1" applyProtection="1">
      <alignment vertical="center"/>
      <protection hidden="1"/>
    </xf>
    <xf numFmtId="0" fontId="30" fillId="37" borderId="81" xfId="0" applyFont="1" applyFill="1" applyBorder="1" applyAlignment="1" applyProtection="1">
      <alignment vertical="center"/>
      <protection hidden="1"/>
    </xf>
    <xf numFmtId="0" fontId="24" fillId="37" borderId="80" xfId="0" applyFont="1" applyFill="1" applyBorder="1" applyAlignment="1" applyProtection="1">
      <alignment vertical="center"/>
      <protection hidden="1"/>
    </xf>
    <xf numFmtId="49" fontId="37" fillId="37" borderId="0" xfId="0" applyNumberFormat="1" applyFont="1" applyFill="1" applyBorder="1" applyAlignment="1" applyProtection="1">
      <alignment horizontal="right" vertical="center"/>
      <protection hidden="1"/>
    </xf>
    <xf numFmtId="0" fontId="23" fillId="37" borderId="82" xfId="0" applyFont="1" applyFill="1" applyBorder="1" applyProtection="1">
      <protection hidden="1"/>
    </xf>
    <xf numFmtId="0" fontId="23" fillId="34" borderId="83" xfId="0" applyFont="1" applyFill="1" applyBorder="1" applyProtection="1">
      <protection hidden="1"/>
    </xf>
    <xf numFmtId="175" fontId="48" fillId="39" borderId="0" xfId="0" applyNumberFormat="1" applyFont="1" applyFill="1" applyBorder="1" applyAlignment="1" applyProtection="1">
      <alignment horizontal="center" vertical="center"/>
      <protection hidden="1"/>
    </xf>
    <xf numFmtId="178" fontId="48" fillId="39" borderId="0" xfId="0" applyNumberFormat="1" applyFont="1" applyFill="1" applyBorder="1" applyAlignment="1" applyProtection="1">
      <alignment horizontal="center" vertical="center"/>
      <protection hidden="1"/>
    </xf>
    <xf numFmtId="170" fontId="48" fillId="39" borderId="0" xfId="0" applyNumberFormat="1" applyFont="1" applyFill="1" applyBorder="1" applyAlignment="1" applyProtection="1">
      <alignment horizontal="center" vertical="center"/>
      <protection hidden="1"/>
    </xf>
    <xf numFmtId="173" fontId="48" fillId="39" borderId="0" xfId="0" applyNumberFormat="1" applyFont="1" applyFill="1" applyBorder="1" applyAlignment="1" applyProtection="1">
      <alignment horizontal="center" vertical="center"/>
      <protection hidden="1"/>
    </xf>
    <xf numFmtId="20" fontId="48" fillId="39" borderId="0" xfId="0" applyNumberFormat="1" applyFont="1" applyFill="1" applyBorder="1" applyProtection="1">
      <protection hidden="1"/>
    </xf>
    <xf numFmtId="170" fontId="48" fillId="39" borderId="0" xfId="0" applyNumberFormat="1" applyFont="1" applyFill="1" applyBorder="1" applyProtection="1">
      <protection hidden="1"/>
    </xf>
    <xf numFmtId="178" fontId="48" fillId="39" borderId="0" xfId="0" applyNumberFormat="1" applyFont="1" applyFill="1" applyBorder="1" applyProtection="1">
      <protection hidden="1"/>
    </xf>
    <xf numFmtId="0" fontId="49" fillId="34" borderId="0" xfId="0" applyFont="1" applyFill="1" applyAlignment="1" applyProtection="1">
      <alignment horizontal="right" vertical="center"/>
      <protection hidden="1"/>
    </xf>
    <xf numFmtId="20" fontId="26" fillId="34" borderId="0" xfId="0" applyNumberFormat="1" applyFont="1" applyFill="1" applyBorder="1" applyAlignment="1" applyProtection="1">
      <protection hidden="1"/>
    </xf>
    <xf numFmtId="179" fontId="27" fillId="34" borderId="0" xfId="0" applyNumberFormat="1" applyFont="1" applyFill="1" applyBorder="1" applyAlignment="1" applyProtection="1">
      <protection hidden="1"/>
    </xf>
    <xf numFmtId="20" fontId="28" fillId="34" borderId="0" xfId="0" applyNumberFormat="1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horizontal="right" vertical="center"/>
      <protection hidden="1"/>
    </xf>
    <xf numFmtId="170" fontId="23" fillId="34" borderId="0" xfId="0" applyNumberFormat="1" applyFont="1" applyFill="1" applyBorder="1" applyAlignment="1" applyProtection="1">
      <alignment horizontal="right" vertical="center"/>
      <protection hidden="1"/>
    </xf>
    <xf numFmtId="0" fontId="0" fillId="34" borderId="0" xfId="0" applyFill="1" applyProtection="1">
      <protection hidden="1"/>
    </xf>
    <xf numFmtId="0" fontId="51" fillId="34" borderId="0" xfId="0" applyFont="1" applyFill="1" applyBorder="1" applyAlignment="1" applyProtection="1">
      <alignment horizontal="right" vertical="center"/>
      <protection hidden="1"/>
    </xf>
    <xf numFmtId="170" fontId="51" fillId="34" borderId="0" xfId="0" applyNumberFormat="1" applyFont="1" applyFill="1" applyBorder="1" applyAlignment="1" applyProtection="1">
      <alignment horizontal="right" vertical="center"/>
      <protection hidden="1"/>
    </xf>
    <xf numFmtId="0" fontId="50" fillId="0" borderId="0" xfId="0" applyFont="1" applyProtection="1">
      <protection hidden="1"/>
    </xf>
    <xf numFmtId="176" fontId="48" fillId="39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20" fontId="67" fillId="39" borderId="0" xfId="0" applyNumberFormat="1" applyFont="1" applyFill="1" applyBorder="1" applyProtection="1">
      <protection hidden="1"/>
    </xf>
    <xf numFmtId="20" fontId="61" fillId="39" borderId="0" xfId="0" applyNumberFormat="1" applyFont="1" applyFill="1" applyBorder="1" applyProtection="1">
      <protection hidden="1"/>
    </xf>
    <xf numFmtId="170" fontId="61" fillId="39" borderId="0" xfId="0" applyNumberFormat="1" applyFont="1" applyFill="1" applyBorder="1" applyProtection="1">
      <protection hidden="1"/>
    </xf>
    <xf numFmtId="0" fontId="96" fillId="34" borderId="0" xfId="0" applyFont="1" applyFill="1" applyProtection="1">
      <protection hidden="1"/>
    </xf>
    <xf numFmtId="175" fontId="61" fillId="39" borderId="0" xfId="0" applyNumberFormat="1" applyFont="1" applyFill="1" applyBorder="1" applyAlignment="1" applyProtection="1">
      <alignment horizontal="center" vertical="center"/>
      <protection hidden="1"/>
    </xf>
    <xf numFmtId="178" fontId="61" fillId="39" borderId="0" xfId="0" applyNumberFormat="1" applyFont="1" applyFill="1" applyBorder="1" applyAlignment="1" applyProtection="1">
      <alignment horizontal="center" vertical="center"/>
      <protection hidden="1"/>
    </xf>
    <xf numFmtId="170" fontId="61" fillId="39" borderId="0" xfId="0" applyNumberFormat="1" applyFont="1" applyFill="1" applyBorder="1" applyAlignment="1" applyProtection="1">
      <alignment horizontal="center" vertical="center"/>
      <protection hidden="1"/>
    </xf>
    <xf numFmtId="178" fontId="61" fillId="39" borderId="0" xfId="0" applyNumberFormat="1" applyFont="1" applyFill="1" applyBorder="1" applyProtection="1">
      <protection hidden="1"/>
    </xf>
    <xf numFmtId="0" fontId="62" fillId="34" borderId="0" xfId="0" applyFont="1" applyFill="1" applyAlignment="1" applyProtection="1">
      <alignment horizontal="right" vertical="center"/>
      <protection hidden="1"/>
    </xf>
    <xf numFmtId="0" fontId="76" fillId="0" borderId="0" xfId="0" applyFont="1" applyProtection="1">
      <protection hidden="1"/>
    </xf>
    <xf numFmtId="0" fontId="42" fillId="34" borderId="0" xfId="0" applyFont="1" applyFill="1" applyBorder="1" applyAlignment="1" applyProtection="1">
      <alignment horizontal="center" vertical="center"/>
      <protection hidden="1"/>
    </xf>
    <xf numFmtId="170" fontId="51" fillId="34" borderId="0" xfId="0" applyNumberFormat="1" applyFont="1" applyFill="1" applyBorder="1" applyAlignment="1" applyProtection="1">
      <alignment horizontal="center" vertical="center"/>
      <protection hidden="1"/>
    </xf>
    <xf numFmtId="170" fontId="38" fillId="34" borderId="0" xfId="0" applyNumberFormat="1" applyFont="1" applyFill="1" applyBorder="1" applyAlignment="1" applyProtection="1">
      <alignment horizontal="right" vertical="center"/>
      <protection hidden="1"/>
    </xf>
    <xf numFmtId="170" fontId="51" fillId="37" borderId="0" xfId="0" applyNumberFormat="1" applyFont="1" applyFill="1" applyBorder="1" applyAlignment="1" applyProtection="1">
      <alignment horizontal="left" vertical="top"/>
      <protection hidden="1"/>
    </xf>
    <xf numFmtId="0" fontId="51" fillId="37" borderId="0" xfId="0" applyFont="1" applyFill="1" applyBorder="1" applyAlignment="1" applyProtection="1">
      <alignment horizontal="left" vertical="top"/>
      <protection hidden="1"/>
    </xf>
    <xf numFmtId="0" fontId="45" fillId="34" borderId="0" xfId="0" applyFont="1" applyFill="1" applyBorder="1" applyAlignment="1" applyProtection="1">
      <alignment vertical="center"/>
      <protection hidden="1"/>
    </xf>
    <xf numFmtId="0" fontId="82" fillId="34" borderId="0" xfId="0" applyFont="1" applyFill="1" applyProtection="1">
      <protection hidden="1"/>
    </xf>
    <xf numFmtId="0" fontId="79" fillId="0" borderId="0" xfId="0" applyFont="1" applyAlignment="1" applyProtection="1">
      <alignment vertical="center"/>
      <protection hidden="1"/>
    </xf>
    <xf numFmtId="0" fontId="82" fillId="34" borderId="0" xfId="0" applyFont="1" applyFill="1" applyBorder="1" applyProtection="1">
      <protection hidden="1"/>
    </xf>
    <xf numFmtId="0" fontId="81" fillId="34" borderId="0" xfId="0" applyFont="1" applyFill="1" applyBorder="1" applyAlignment="1" applyProtection="1">
      <alignment vertical="center"/>
      <protection hidden="1"/>
    </xf>
    <xf numFmtId="0" fontId="78" fillId="0" borderId="20" xfId="0" applyFont="1" applyBorder="1" applyProtection="1">
      <protection hidden="1"/>
    </xf>
    <xf numFmtId="0" fontId="78" fillId="0" borderId="0" xfId="0" applyFont="1" applyAlignment="1" applyProtection="1">
      <alignment vertical="center"/>
      <protection hidden="1"/>
    </xf>
    <xf numFmtId="49" fontId="77" fillId="39" borderId="0" xfId="0" applyNumberFormat="1" applyFont="1" applyFill="1" applyBorder="1" applyAlignment="1" applyProtection="1">
      <alignment vertical="center"/>
      <protection hidden="1"/>
    </xf>
    <xf numFmtId="0" fontId="79" fillId="39" borderId="0" xfId="0" applyFont="1" applyFill="1" applyBorder="1" applyAlignment="1" applyProtection="1">
      <alignment vertical="center"/>
      <protection hidden="1"/>
    </xf>
    <xf numFmtId="172" fontId="80" fillId="39" borderId="0" xfId="0" applyNumberFormat="1" applyFont="1" applyFill="1" applyBorder="1" applyAlignment="1" applyProtection="1">
      <alignment vertical="center"/>
      <protection hidden="1"/>
    </xf>
    <xf numFmtId="20" fontId="78" fillId="39" borderId="0" xfId="0" applyNumberFormat="1" applyFont="1" applyFill="1" applyBorder="1" applyAlignment="1" applyProtection="1">
      <alignment horizontal="left" vertical="top"/>
      <protection hidden="1"/>
    </xf>
    <xf numFmtId="20" fontId="78" fillId="37" borderId="0" xfId="0" applyNumberFormat="1" applyFont="1" applyFill="1" applyBorder="1" applyAlignment="1" applyProtection="1">
      <alignment horizontal="left" vertical="top"/>
      <protection hidden="1"/>
    </xf>
    <xf numFmtId="0" fontId="79" fillId="34" borderId="0" xfId="0" applyFont="1" applyFill="1" applyBorder="1" applyAlignment="1" applyProtection="1">
      <alignment vertical="center"/>
      <protection hidden="1"/>
    </xf>
    <xf numFmtId="0" fontId="79" fillId="34" borderId="0" xfId="0" applyFont="1" applyFill="1" applyAlignment="1" applyProtection="1">
      <alignment vertical="center"/>
      <protection hidden="1"/>
    </xf>
    <xf numFmtId="0" fontId="24" fillId="34" borderId="78" xfId="0" applyFont="1" applyFill="1" applyBorder="1" applyProtection="1">
      <protection hidden="1"/>
    </xf>
    <xf numFmtId="0" fontId="24" fillId="34" borderId="79" xfId="0" applyFont="1" applyFill="1" applyBorder="1" applyProtection="1">
      <protection hidden="1"/>
    </xf>
    <xf numFmtId="0" fontId="24" fillId="34" borderId="81" xfId="0" applyFont="1" applyFill="1" applyBorder="1" applyProtection="1">
      <protection hidden="1"/>
    </xf>
    <xf numFmtId="0" fontId="32" fillId="34" borderId="80" xfId="0" applyFont="1" applyFill="1" applyBorder="1" applyAlignment="1" applyProtection="1">
      <alignment vertical="center" textRotation="90"/>
      <protection hidden="1"/>
    </xf>
    <xf numFmtId="0" fontId="32" fillId="34" borderId="81" xfId="0" applyFont="1" applyFill="1" applyBorder="1" applyProtection="1">
      <protection hidden="1"/>
    </xf>
    <xf numFmtId="170" fontId="31" fillId="36" borderId="9" xfId="0" applyNumberFormat="1" applyFont="1" applyFill="1" applyBorder="1" applyAlignment="1" applyProtection="1">
      <alignment horizontal="left" vertical="top"/>
      <protection hidden="1"/>
    </xf>
    <xf numFmtId="0" fontId="31" fillId="36" borderId="9" xfId="0" applyFont="1" applyFill="1" applyBorder="1" applyAlignment="1" applyProtection="1">
      <alignment horizontal="left" vertical="top"/>
      <protection hidden="1"/>
    </xf>
    <xf numFmtId="0" fontId="32" fillId="36" borderId="9" xfId="0" applyFont="1" applyFill="1" applyBorder="1" applyProtection="1">
      <protection hidden="1"/>
    </xf>
    <xf numFmtId="0" fontId="32" fillId="35" borderId="9" xfId="0" applyFont="1" applyFill="1" applyBorder="1" applyProtection="1">
      <protection hidden="1"/>
    </xf>
    <xf numFmtId="0" fontId="32" fillId="35" borderId="22" xfId="0" applyFont="1" applyFill="1" applyBorder="1" applyProtection="1">
      <protection hidden="1"/>
    </xf>
    <xf numFmtId="0" fontId="31" fillId="39" borderId="80" xfId="0" applyFont="1" applyFill="1" applyBorder="1" applyAlignment="1" applyProtection="1">
      <alignment horizontal="left" vertical="top"/>
      <protection hidden="1"/>
    </xf>
    <xf numFmtId="171" fontId="31" fillId="39" borderId="81" xfId="0" applyNumberFormat="1" applyFont="1" applyFill="1" applyBorder="1" applyAlignment="1" applyProtection="1">
      <alignment horizontal="left" vertical="top"/>
      <protection hidden="1"/>
    </xf>
    <xf numFmtId="0" fontId="31" fillId="39" borderId="0" xfId="0" applyFont="1" applyFill="1" applyAlignment="1" applyProtection="1">
      <alignment horizontal="left" vertical="top"/>
      <protection hidden="1"/>
    </xf>
    <xf numFmtId="20" fontId="31" fillId="39" borderId="0" xfId="0" applyNumberFormat="1" applyFont="1" applyFill="1" applyAlignment="1" applyProtection="1">
      <alignment horizontal="left" vertical="top"/>
      <protection hidden="1"/>
    </xf>
    <xf numFmtId="170" fontId="31" fillId="39" borderId="0" xfId="0" applyNumberFormat="1" applyFont="1" applyFill="1" applyAlignment="1" applyProtection="1">
      <alignment horizontal="left" vertical="top"/>
      <protection hidden="1"/>
    </xf>
    <xf numFmtId="0" fontId="32" fillId="39" borderId="0" xfId="0" applyFont="1" applyFill="1" applyProtection="1">
      <protection hidden="1"/>
    </xf>
    <xf numFmtId="0" fontId="37" fillId="39" borderId="0" xfId="0" applyFont="1" applyFill="1" applyProtection="1">
      <protection hidden="1"/>
    </xf>
    <xf numFmtId="0" fontId="30" fillId="37" borderId="82" xfId="0" applyFont="1" applyFill="1" applyBorder="1" applyAlignment="1" applyProtection="1">
      <alignment vertical="center"/>
      <protection hidden="1"/>
    </xf>
    <xf numFmtId="0" fontId="24" fillId="34" borderId="83" xfId="0" applyFont="1" applyFill="1" applyBorder="1" applyAlignment="1" applyProtection="1">
      <alignment vertical="center"/>
      <protection hidden="1"/>
    </xf>
    <xf numFmtId="0" fontId="30" fillId="37" borderId="0" xfId="0" applyFont="1" applyFill="1" applyAlignment="1" applyProtection="1">
      <alignment vertical="center"/>
      <protection hidden="1"/>
    </xf>
    <xf numFmtId="0" fontId="30" fillId="37" borderId="0" xfId="0" applyFont="1" applyFill="1" applyBorder="1" applyAlignment="1" applyProtection="1">
      <alignment vertical="center"/>
      <protection hidden="1"/>
    </xf>
    <xf numFmtId="49" fontId="43" fillId="39" borderId="0" xfId="0" applyNumberFormat="1" applyFont="1" applyFill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49" fontId="40" fillId="39" borderId="0" xfId="0" applyNumberFormat="1" applyFont="1" applyFill="1" applyAlignment="1" applyProtection="1">
      <alignment horizontal="center" vertical="center"/>
      <protection hidden="1"/>
    </xf>
    <xf numFmtId="0" fontId="37" fillId="34" borderId="0" xfId="0" applyFont="1" applyFill="1" applyAlignment="1" applyProtection="1">
      <alignment horizontal="center" vertical="center"/>
      <protection hidden="1"/>
    </xf>
    <xf numFmtId="0" fontId="24" fillId="39" borderId="0" xfId="0" applyFont="1" applyFill="1" applyAlignment="1" applyProtection="1">
      <alignment horizontal="center" vertical="center"/>
      <protection hidden="1"/>
    </xf>
    <xf numFmtId="171" fontId="23" fillId="37" borderId="0" xfId="0" applyNumberFormat="1" applyFont="1" applyFill="1" applyAlignment="1" applyProtection="1">
      <alignment horizontal="left" vertical="top"/>
      <protection hidden="1"/>
    </xf>
    <xf numFmtId="0" fontId="23" fillId="37" borderId="0" xfId="0" applyFont="1" applyFill="1" applyBorder="1" applyAlignment="1" applyProtection="1">
      <alignment horizontal="right" vertical="top"/>
      <protection hidden="1"/>
    </xf>
    <xf numFmtId="170" fontId="46" fillId="37" borderId="0" xfId="0" applyNumberFormat="1" applyFont="1" applyFill="1" applyAlignment="1" applyProtection="1">
      <alignment horizontal="left" vertical="top"/>
      <protection hidden="1"/>
    </xf>
    <xf numFmtId="0" fontId="46" fillId="37" borderId="0" xfId="0" applyFont="1" applyFill="1" applyAlignment="1" applyProtection="1">
      <alignment horizontal="left" vertical="top"/>
      <protection hidden="1"/>
    </xf>
    <xf numFmtId="20" fontId="46" fillId="37" borderId="0" xfId="0" applyNumberFormat="1" applyFont="1" applyFill="1" applyAlignment="1" applyProtection="1">
      <alignment horizontal="left" vertical="top"/>
      <protection hidden="1"/>
    </xf>
    <xf numFmtId="20" fontId="23" fillId="37" borderId="0" xfId="0" applyNumberFormat="1" applyFont="1" applyFill="1" applyAlignment="1" applyProtection="1">
      <alignment horizontal="left" vertical="top"/>
      <protection hidden="1"/>
    </xf>
    <xf numFmtId="0" fontId="23" fillId="37" borderId="0" xfId="0" applyFont="1" applyFill="1" applyAlignment="1" applyProtection="1">
      <alignment horizontal="left" vertical="top"/>
      <protection hidden="1"/>
    </xf>
    <xf numFmtId="20" fontId="33" fillId="37" borderId="0" xfId="0" applyNumberFormat="1" applyFont="1" applyFill="1" applyAlignment="1" applyProtection="1">
      <alignment horizontal="left" vertical="top"/>
      <protection hidden="1"/>
    </xf>
    <xf numFmtId="0" fontId="33" fillId="37" borderId="0" xfId="0" applyFont="1" applyFill="1" applyAlignment="1" applyProtection="1">
      <alignment horizontal="left" vertical="top"/>
      <protection hidden="1"/>
    </xf>
    <xf numFmtId="0" fontId="33" fillId="39" borderId="0" xfId="0" applyFont="1" applyFill="1" applyAlignment="1" applyProtection="1">
      <alignment horizontal="left" vertical="top"/>
      <protection hidden="1"/>
    </xf>
    <xf numFmtId="0" fontId="24" fillId="39" borderId="0" xfId="0" applyFont="1" applyFill="1" applyProtection="1">
      <protection hidden="1"/>
    </xf>
    <xf numFmtId="0" fontId="32" fillId="35" borderId="25" xfId="0" applyFont="1" applyFill="1" applyBorder="1" applyProtection="1">
      <protection hidden="1"/>
    </xf>
    <xf numFmtId="0" fontId="32" fillId="35" borderId="9" xfId="0" applyFont="1" applyFill="1" applyBorder="1" applyAlignment="1" applyProtection="1">
      <alignment vertical="center" textRotation="90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31" fillId="39" borderId="74" xfId="0" applyFont="1" applyFill="1" applyBorder="1" applyAlignment="1" applyProtection="1">
      <alignment horizontal="left" vertical="top"/>
      <protection hidden="1"/>
    </xf>
    <xf numFmtId="20" fontId="31" fillId="39" borderId="0" xfId="0" applyNumberFormat="1" applyFont="1" applyFill="1" applyBorder="1" applyAlignment="1" applyProtection="1">
      <alignment horizontal="left" vertical="top"/>
      <protection hidden="1"/>
    </xf>
    <xf numFmtId="170" fontId="31" fillId="39" borderId="0" xfId="0" applyNumberFormat="1" applyFont="1" applyFill="1" applyBorder="1" applyAlignment="1" applyProtection="1">
      <alignment horizontal="left" vertical="top"/>
      <protection hidden="1"/>
    </xf>
    <xf numFmtId="0" fontId="32" fillId="39" borderId="0" xfId="0" applyFont="1" applyFill="1" applyBorder="1" applyProtection="1">
      <protection hidden="1"/>
    </xf>
    <xf numFmtId="0" fontId="32" fillId="34" borderId="0" xfId="0" applyFont="1" applyFill="1" applyBorder="1" applyProtection="1">
      <protection hidden="1"/>
    </xf>
    <xf numFmtId="1" fontId="31" fillId="34" borderId="0" xfId="0" applyNumberFormat="1" applyFont="1" applyFill="1" applyBorder="1" applyAlignment="1" applyProtection="1">
      <protection hidden="1"/>
    </xf>
    <xf numFmtId="168" fontId="31" fillId="34" borderId="0" xfId="0" applyNumberFormat="1" applyFont="1" applyFill="1" applyAlignment="1" applyProtection="1">
      <protection hidden="1"/>
    </xf>
    <xf numFmtId="169" fontId="32" fillId="34" borderId="0" xfId="0" applyNumberFormat="1" applyFont="1" applyFill="1" applyProtection="1">
      <protection hidden="1"/>
    </xf>
    <xf numFmtId="168" fontId="7" fillId="0" borderId="0" xfId="0" applyNumberFormat="1" applyFont="1" applyProtection="1">
      <protection hidden="1"/>
    </xf>
    <xf numFmtId="168" fontId="31" fillId="0" borderId="0" xfId="0" applyNumberFormat="1" applyFont="1" applyAlignment="1" applyProtection="1">
      <alignment horizontal="center" vertical="center"/>
      <protection hidden="1"/>
    </xf>
    <xf numFmtId="0" fontId="38" fillId="34" borderId="74" xfId="0" applyFont="1" applyFill="1" applyBorder="1" applyAlignment="1" applyProtection="1">
      <alignment horizontal="center" vertical="center"/>
      <protection hidden="1"/>
    </xf>
    <xf numFmtId="0" fontId="53" fillId="34" borderId="74" xfId="0" applyNumberFormat="1" applyFont="1" applyFill="1" applyBorder="1" applyAlignment="1" applyProtection="1">
      <alignment horizontal="center" vertical="center"/>
      <protection hidden="1"/>
    </xf>
    <xf numFmtId="168" fontId="38" fillId="34" borderId="74" xfId="0" applyNumberFormat="1" applyFont="1" applyFill="1" applyBorder="1" applyAlignment="1" applyProtection="1">
      <alignment vertical="center"/>
      <protection hidden="1"/>
    </xf>
    <xf numFmtId="170" fontId="53" fillId="34" borderId="74" xfId="0" applyNumberFormat="1" applyFont="1" applyFill="1" applyBorder="1" applyAlignment="1" applyProtection="1">
      <alignment horizontal="center" vertical="center"/>
      <protection hidden="1"/>
    </xf>
    <xf numFmtId="1" fontId="53" fillId="34" borderId="74" xfId="0" applyNumberFormat="1" applyFont="1" applyFill="1" applyBorder="1" applyAlignment="1" applyProtection="1">
      <alignment horizontal="center" vertical="center"/>
      <protection hidden="1"/>
    </xf>
    <xf numFmtId="0" fontId="53" fillId="34" borderId="74" xfId="0" applyFont="1" applyFill="1" applyBorder="1" applyProtection="1">
      <protection hidden="1"/>
    </xf>
    <xf numFmtId="170" fontId="53" fillId="34" borderId="74" xfId="0" applyNumberFormat="1" applyFont="1" applyFill="1" applyBorder="1" applyAlignment="1" applyProtection="1">
      <alignment vertical="center"/>
      <protection hidden="1"/>
    </xf>
    <xf numFmtId="170" fontId="53" fillId="34" borderId="74" xfId="0" applyNumberFormat="1" applyFont="1" applyFill="1" applyBorder="1" applyProtection="1">
      <protection hidden="1"/>
    </xf>
    <xf numFmtId="10" fontId="53" fillId="34" borderId="74" xfId="0" applyNumberFormat="1" applyFont="1" applyFill="1" applyBorder="1" applyAlignment="1" applyProtection="1">
      <alignment horizontal="center" vertical="center"/>
      <protection hidden="1"/>
    </xf>
    <xf numFmtId="170" fontId="38" fillId="34" borderId="74" xfId="0" applyNumberFormat="1" applyFont="1" applyFill="1" applyBorder="1" applyAlignment="1" applyProtection="1">
      <alignment horizontal="center" vertical="center"/>
      <protection hidden="1"/>
    </xf>
    <xf numFmtId="170" fontId="35" fillId="34" borderId="0" xfId="0" applyNumberFormat="1" applyFont="1" applyFill="1" applyBorder="1" applyAlignment="1" applyProtection="1">
      <alignment horizontal="center" vertical="center"/>
      <protection hidden="1"/>
    </xf>
    <xf numFmtId="10" fontId="32" fillId="34" borderId="0" xfId="0" applyNumberFormat="1" applyFont="1" applyFill="1" applyBorder="1" applyAlignment="1" applyProtection="1">
      <alignment horizontal="center" vertical="center"/>
      <protection hidden="1"/>
    </xf>
    <xf numFmtId="10" fontId="32" fillId="46" borderId="0" xfId="0" applyNumberFormat="1" applyFont="1" applyFill="1" applyBorder="1" applyAlignment="1" applyProtection="1">
      <alignment horizontal="center" vertical="center"/>
      <protection hidden="1"/>
    </xf>
    <xf numFmtId="0" fontId="72" fillId="41" borderId="0" xfId="0" applyFont="1" applyFill="1" applyBorder="1" applyAlignment="1" applyProtection="1">
      <alignment vertical="center"/>
      <protection hidden="1"/>
    </xf>
    <xf numFmtId="0" fontId="45" fillId="37" borderId="0" xfId="0" applyFont="1" applyFill="1" applyBorder="1" applyAlignment="1" applyProtection="1">
      <alignment horizontal="left"/>
      <protection hidden="1"/>
    </xf>
    <xf numFmtId="0" fontId="57" fillId="34" borderId="0" xfId="0" applyFont="1" applyFill="1" applyBorder="1" applyAlignment="1" applyProtection="1">
      <alignment horizontal="left"/>
      <protection hidden="1"/>
    </xf>
    <xf numFmtId="0" fontId="57" fillId="34" borderId="0" xfId="0" applyFont="1" applyFill="1" applyBorder="1" applyProtection="1">
      <protection hidden="1"/>
    </xf>
    <xf numFmtId="0" fontId="45" fillId="41" borderId="0" xfId="0" applyFont="1" applyFill="1" applyBorder="1" applyAlignment="1" applyProtection="1">
      <alignment vertical="center" wrapText="1"/>
      <protection hidden="1"/>
    </xf>
    <xf numFmtId="0" fontId="45" fillId="41" borderId="0" xfId="0" applyFont="1" applyFill="1" applyBorder="1" applyAlignment="1" applyProtection="1">
      <alignment vertical="center"/>
      <protection hidden="1"/>
    </xf>
    <xf numFmtId="0" fontId="109" fillId="40" borderId="23" xfId="0" applyFont="1" applyFill="1" applyBorder="1" applyAlignment="1" applyProtection="1">
      <alignment horizontal="center" vertical="center"/>
      <protection hidden="1"/>
    </xf>
    <xf numFmtId="0" fontId="76" fillId="40" borderId="23" xfId="0" applyFont="1" applyFill="1" applyBorder="1" applyAlignment="1" applyProtection="1">
      <alignment horizontal="center" vertical="center"/>
      <protection hidden="1"/>
    </xf>
    <xf numFmtId="0" fontId="76" fillId="65" borderId="75" xfId="0" applyFont="1" applyFill="1" applyBorder="1" applyAlignment="1" applyProtection="1">
      <alignment horizontal="center" vertical="center"/>
      <protection hidden="1"/>
    </xf>
    <xf numFmtId="174" fontId="94" fillId="39" borderId="48" xfId="0" applyNumberFormat="1" applyFont="1" applyFill="1" applyBorder="1" applyAlignment="1" applyProtection="1">
      <alignment horizontal="center" vertical="center"/>
      <protection locked="0"/>
    </xf>
    <xf numFmtId="180" fontId="94" fillId="39" borderId="36" xfId="0" applyNumberFormat="1" applyFont="1" applyFill="1" applyBorder="1" applyAlignment="1" applyProtection="1">
      <alignment horizontal="center" vertical="center"/>
      <protection locked="0"/>
    </xf>
    <xf numFmtId="174" fontId="94" fillId="39" borderId="50" xfId="0" applyNumberFormat="1" applyFont="1" applyFill="1" applyBorder="1" applyAlignment="1" applyProtection="1">
      <alignment horizontal="center" vertical="center"/>
      <protection locked="0"/>
    </xf>
    <xf numFmtId="0" fontId="112" fillId="64" borderId="23" xfId="0" applyFont="1" applyFill="1" applyBorder="1" applyAlignment="1" applyProtection="1">
      <alignment horizontal="center" vertical="center"/>
      <protection hidden="1"/>
    </xf>
    <xf numFmtId="0" fontId="102" fillId="63" borderId="23" xfId="0" applyFont="1" applyFill="1" applyBorder="1" applyAlignment="1" applyProtection="1">
      <alignment horizontal="center" vertical="center"/>
      <protection hidden="1"/>
    </xf>
    <xf numFmtId="170" fontId="76" fillId="34" borderId="1" xfId="0" applyNumberFormat="1" applyFont="1" applyFill="1" applyBorder="1" applyAlignment="1" applyProtection="1">
      <alignment horizontal="center" vertical="center"/>
      <protection hidden="1"/>
    </xf>
    <xf numFmtId="168" fontId="76" fillId="34" borderId="0" xfId="0" applyNumberFormat="1" applyFont="1" applyFill="1" applyAlignment="1" applyProtection="1">
      <alignment vertical="center"/>
      <protection hidden="1"/>
    </xf>
    <xf numFmtId="0" fontId="113" fillId="34" borderId="16" xfId="0" applyNumberFormat="1" applyFont="1" applyFill="1" applyBorder="1" applyAlignment="1" applyProtection="1">
      <alignment horizontal="center" vertical="center"/>
      <protection hidden="1"/>
    </xf>
    <xf numFmtId="0" fontId="113" fillId="34" borderId="0" xfId="0" applyNumberFormat="1" applyFont="1" applyFill="1" applyAlignment="1" applyProtection="1">
      <alignment vertical="center"/>
      <protection hidden="1"/>
    </xf>
    <xf numFmtId="0" fontId="114" fillId="34" borderId="0" xfId="0" applyNumberFormat="1" applyFont="1" applyFill="1" applyBorder="1" applyAlignment="1" applyProtection="1">
      <alignment horizontal="center" vertical="center"/>
      <protection hidden="1"/>
    </xf>
    <xf numFmtId="0" fontId="115" fillId="34" borderId="0" xfId="0" applyNumberFormat="1" applyFont="1" applyFill="1" applyAlignment="1" applyProtection="1">
      <alignment vertical="center"/>
      <protection hidden="1"/>
    </xf>
    <xf numFmtId="168" fontId="93" fillId="2" borderId="51" xfId="0" applyNumberFormat="1" applyFont="1" applyFill="1" applyBorder="1" applyAlignment="1" applyProtection="1">
      <alignment horizontal="center" vertical="center"/>
      <protection hidden="1"/>
    </xf>
    <xf numFmtId="1" fontId="76" fillId="34" borderId="16" xfId="0" applyNumberFormat="1" applyFont="1" applyFill="1" applyBorder="1" applyAlignment="1" applyProtection="1">
      <alignment horizontal="center" vertical="center"/>
      <protection hidden="1"/>
    </xf>
    <xf numFmtId="168" fontId="116" fillId="39" borderId="69" xfId="0" quotePrefix="1" applyNumberFormat="1" applyFont="1" applyFill="1" applyBorder="1" applyAlignment="1" applyProtection="1">
      <alignment horizontal="center" vertical="center"/>
      <protection hidden="1"/>
    </xf>
    <xf numFmtId="0" fontId="111" fillId="34" borderId="0" xfId="0" applyFont="1" applyFill="1" applyBorder="1" applyAlignment="1" applyProtection="1">
      <alignment vertical="center"/>
      <protection locked="0"/>
    </xf>
    <xf numFmtId="0" fontId="111" fillId="34" borderId="0" xfId="0" applyFont="1" applyFill="1" applyBorder="1" applyAlignment="1" applyProtection="1">
      <alignment horizontal="center" vertical="center"/>
      <protection locked="0"/>
    </xf>
    <xf numFmtId="1" fontId="111" fillId="39" borderId="0" xfId="0" applyNumberFormat="1" applyFont="1" applyFill="1" applyBorder="1" applyAlignment="1" applyProtection="1">
      <alignment horizontal="center" vertical="center"/>
      <protection locked="0"/>
    </xf>
    <xf numFmtId="0" fontId="117" fillId="39" borderId="0" xfId="0" applyFont="1" applyFill="1" applyBorder="1" applyAlignment="1" applyProtection="1">
      <alignment horizontal="right"/>
      <protection hidden="1"/>
    </xf>
    <xf numFmtId="0" fontId="117" fillId="37" borderId="0" xfId="0" applyFont="1" applyFill="1" applyBorder="1" applyAlignment="1" applyProtection="1">
      <alignment horizontal="right"/>
      <protection hidden="1"/>
    </xf>
    <xf numFmtId="0" fontId="113" fillId="34" borderId="0" xfId="0" applyFont="1" applyFill="1" applyBorder="1" applyAlignment="1" applyProtection="1">
      <alignment horizontal="right"/>
      <protection hidden="1"/>
    </xf>
    <xf numFmtId="49" fontId="113" fillId="37" borderId="0" xfId="0" applyNumberFormat="1" applyFont="1" applyFill="1" applyBorder="1" applyAlignment="1" applyProtection="1">
      <alignment horizontal="right"/>
      <protection hidden="1"/>
    </xf>
    <xf numFmtId="171" fontId="111" fillId="37" borderId="0" xfId="0" applyNumberFormat="1" applyFont="1" applyFill="1" applyBorder="1" applyAlignment="1" applyProtection="1">
      <alignment horizontal="left" vertical="top"/>
      <protection locked="0"/>
    </xf>
    <xf numFmtId="170" fontId="111" fillId="37" borderId="0" xfId="0" applyNumberFormat="1" applyFont="1" applyFill="1" applyBorder="1" applyAlignment="1" applyProtection="1">
      <alignment horizontal="left" vertical="top"/>
      <protection locked="0"/>
    </xf>
    <xf numFmtId="0" fontId="111" fillId="37" borderId="0" xfId="0" applyFont="1" applyFill="1" applyBorder="1" applyAlignment="1" applyProtection="1">
      <alignment horizontal="left" vertical="top"/>
      <protection locked="0"/>
    </xf>
    <xf numFmtId="20" fontId="111" fillId="37" borderId="0" xfId="0" applyNumberFormat="1" applyFont="1" applyFill="1" applyBorder="1" applyAlignment="1" applyProtection="1">
      <alignment horizontal="left" vertical="top"/>
      <protection locked="0"/>
    </xf>
    <xf numFmtId="171" fontId="110" fillId="37" borderId="0" xfId="0" applyNumberFormat="1" applyFont="1" applyFill="1" applyBorder="1" applyAlignment="1" applyProtection="1">
      <alignment horizontal="left" vertical="top"/>
      <protection locked="0"/>
    </xf>
    <xf numFmtId="170" fontId="110" fillId="37" borderId="0" xfId="0" applyNumberFormat="1" applyFont="1" applyFill="1" applyBorder="1" applyAlignment="1" applyProtection="1">
      <alignment horizontal="left" vertical="top"/>
      <protection locked="0"/>
    </xf>
    <xf numFmtId="0" fontId="110" fillId="37" borderId="0" xfId="0" applyFont="1" applyFill="1" applyBorder="1" applyAlignment="1" applyProtection="1">
      <alignment horizontal="left" vertical="top"/>
      <protection locked="0"/>
    </xf>
    <xf numFmtId="20" fontId="110" fillId="37" borderId="0" xfId="0" applyNumberFormat="1" applyFont="1" applyFill="1" applyBorder="1" applyAlignment="1" applyProtection="1">
      <alignment horizontal="left" vertical="top"/>
      <protection locked="0"/>
    </xf>
    <xf numFmtId="49" fontId="110" fillId="39" borderId="0" xfId="0" applyNumberFormat="1" applyFont="1" applyFill="1" applyBorder="1" applyAlignment="1" applyProtection="1">
      <alignment horizontal="center" vertical="center"/>
      <protection locked="0"/>
    </xf>
    <xf numFmtId="0" fontId="110" fillId="34" borderId="0" xfId="0" applyFont="1" applyFill="1" applyBorder="1" applyAlignment="1" applyProtection="1">
      <alignment vertical="center"/>
      <protection locked="0"/>
    </xf>
    <xf numFmtId="0" fontId="110" fillId="34" borderId="0" xfId="0" applyFont="1" applyFill="1" applyBorder="1" applyAlignment="1" applyProtection="1">
      <alignment horizontal="center" vertical="center"/>
      <protection locked="0"/>
    </xf>
    <xf numFmtId="49" fontId="119" fillId="39" borderId="0" xfId="0" applyNumberFormat="1" applyFont="1" applyFill="1" applyBorder="1" applyAlignment="1" applyProtection="1">
      <alignment horizontal="center" vertical="center"/>
      <protection locked="0"/>
    </xf>
    <xf numFmtId="1" fontId="110" fillId="39" borderId="0" xfId="0" applyNumberFormat="1" applyFont="1" applyFill="1" applyBorder="1" applyAlignment="1" applyProtection="1">
      <alignment horizontal="center" vertical="center"/>
      <protection locked="0"/>
    </xf>
    <xf numFmtId="0" fontId="120" fillId="39" borderId="0" xfId="0" applyFont="1" applyFill="1" applyBorder="1" applyAlignment="1" applyProtection="1">
      <alignment horizontal="right"/>
      <protection hidden="1"/>
    </xf>
    <xf numFmtId="0" fontId="120" fillId="37" borderId="0" xfId="0" applyFont="1" applyFill="1" applyBorder="1" applyAlignment="1" applyProtection="1">
      <alignment horizontal="right"/>
      <protection hidden="1"/>
    </xf>
    <xf numFmtId="0" fontId="121" fillId="34" borderId="0" xfId="0" applyFont="1" applyFill="1" applyBorder="1" applyAlignment="1" applyProtection="1">
      <alignment horizontal="right"/>
      <protection hidden="1"/>
    </xf>
    <xf numFmtId="49" fontId="121" fillId="37" borderId="0" xfId="0" applyNumberFormat="1" applyFont="1" applyFill="1" applyBorder="1" applyAlignment="1" applyProtection="1">
      <alignment horizontal="right"/>
      <protection hidden="1"/>
    </xf>
    <xf numFmtId="171" fontId="110" fillId="37" borderId="0" xfId="0" applyNumberFormat="1" applyFont="1" applyFill="1" applyAlignment="1" applyProtection="1">
      <alignment horizontal="left" vertical="top"/>
      <protection locked="0"/>
    </xf>
    <xf numFmtId="170" fontId="110" fillId="37" borderId="0" xfId="0" applyNumberFormat="1" applyFont="1" applyFill="1" applyAlignment="1" applyProtection="1">
      <alignment horizontal="left" vertical="top"/>
      <protection locked="0"/>
    </xf>
    <xf numFmtId="0" fontId="110" fillId="37" borderId="0" xfId="0" applyFont="1" applyFill="1" applyAlignment="1" applyProtection="1">
      <alignment horizontal="left" vertical="top"/>
      <protection locked="0"/>
    </xf>
    <xf numFmtId="20" fontId="110" fillId="37" borderId="0" xfId="0" applyNumberFormat="1" applyFont="1" applyFill="1" applyAlignment="1" applyProtection="1">
      <alignment horizontal="left" vertical="top"/>
      <protection locked="0"/>
    </xf>
    <xf numFmtId="0" fontId="51" fillId="34" borderId="0" xfId="0" applyFont="1" applyFill="1" applyAlignment="1" applyProtection="1">
      <alignment horizontal="center" vertical="center"/>
      <protection hidden="1"/>
    </xf>
    <xf numFmtId="1" fontId="51" fillId="34" borderId="0" xfId="0" applyNumberFormat="1" applyFont="1" applyFill="1" applyBorder="1" applyAlignment="1" applyProtection="1">
      <alignment horizontal="center" vertical="center"/>
      <protection hidden="1"/>
    </xf>
    <xf numFmtId="168" fontId="51" fillId="34" borderId="0" xfId="0" applyNumberFormat="1" applyFont="1" applyFill="1" applyAlignment="1" applyProtection="1">
      <alignment horizontal="center" vertical="center"/>
      <protection hidden="1"/>
    </xf>
    <xf numFmtId="1" fontId="42" fillId="49" borderId="31" xfId="0" applyNumberFormat="1" applyFont="1" applyFill="1" applyBorder="1" applyAlignment="1" applyProtection="1">
      <alignment horizontal="center" vertical="center"/>
      <protection hidden="1"/>
    </xf>
    <xf numFmtId="0" fontId="42" fillId="49" borderId="3" xfId="0" applyFont="1" applyFill="1" applyBorder="1" applyAlignment="1" applyProtection="1">
      <alignment horizontal="center" vertical="center"/>
      <protection hidden="1"/>
    </xf>
    <xf numFmtId="1" fontId="50" fillId="2" borderId="17" xfId="0" applyNumberFormat="1" applyFont="1" applyFill="1" applyBorder="1" applyAlignment="1" applyProtection="1">
      <alignment horizontal="center" vertical="center"/>
      <protection hidden="1"/>
    </xf>
    <xf numFmtId="168" fontId="122" fillId="2" borderId="59" xfId="0" applyNumberFormat="1" applyFont="1" applyFill="1" applyBorder="1" applyAlignment="1" applyProtection="1">
      <alignment horizontal="center" vertical="center"/>
      <protection hidden="1"/>
    </xf>
    <xf numFmtId="168" fontId="50" fillId="2" borderId="60" xfId="0" applyNumberFormat="1" applyFont="1" applyFill="1" applyBorder="1" applyAlignment="1" applyProtection="1">
      <alignment horizontal="center" vertical="center"/>
      <protection hidden="1"/>
    </xf>
    <xf numFmtId="168" fontId="51" fillId="2" borderId="47" xfId="0" applyNumberFormat="1" applyFont="1" applyFill="1" applyBorder="1" applyAlignment="1" applyProtection="1">
      <alignment horizontal="center" vertical="center"/>
      <protection hidden="1"/>
    </xf>
    <xf numFmtId="170" fontId="50" fillId="0" borderId="21" xfId="0" applyNumberFormat="1" applyFont="1" applyFill="1" applyBorder="1" applyAlignment="1" applyProtection="1">
      <alignment horizontal="center" vertical="center"/>
      <protection hidden="1"/>
    </xf>
    <xf numFmtId="170" fontId="50" fillId="34" borderId="19" xfId="0" applyNumberFormat="1" applyFont="1" applyFill="1" applyBorder="1" applyAlignment="1" applyProtection="1">
      <alignment horizontal="center" vertical="center"/>
      <protection hidden="1"/>
    </xf>
    <xf numFmtId="170" fontId="50" fillId="34" borderId="21" xfId="0" applyNumberFormat="1" applyFont="1" applyFill="1" applyBorder="1" applyAlignment="1" applyProtection="1">
      <alignment horizontal="center" vertical="center"/>
      <protection hidden="1"/>
    </xf>
    <xf numFmtId="170" fontId="50" fillId="58" borderId="21" xfId="0" applyNumberFormat="1" applyFont="1" applyFill="1" applyBorder="1" applyAlignment="1" applyProtection="1">
      <alignment horizontal="center" vertical="center"/>
      <protection hidden="1"/>
    </xf>
    <xf numFmtId="170" fontId="50" fillId="59" borderId="21" xfId="0" applyNumberFormat="1" applyFont="1" applyFill="1" applyBorder="1" applyAlignment="1" applyProtection="1">
      <alignment horizontal="center" vertical="center"/>
      <protection hidden="1"/>
    </xf>
    <xf numFmtId="10" fontId="50" fillId="2" borderId="21" xfId="0" applyNumberFormat="1" applyFont="1" applyFill="1" applyBorder="1" applyAlignment="1" applyProtection="1">
      <alignment horizontal="center" vertical="center"/>
      <protection hidden="1"/>
    </xf>
    <xf numFmtId="170" fontId="50" fillId="34" borderId="16" xfId="0" applyNumberFormat="1" applyFont="1" applyFill="1" applyBorder="1" applyAlignment="1" applyProtection="1">
      <alignment horizontal="center" vertical="center"/>
      <protection hidden="1"/>
    </xf>
    <xf numFmtId="170" fontId="50" fillId="34" borderId="0" xfId="0" applyNumberFormat="1" applyFont="1" applyFill="1" applyAlignment="1" applyProtection="1">
      <alignment vertical="center"/>
      <protection hidden="1"/>
    </xf>
    <xf numFmtId="170" fontId="50" fillId="34" borderId="0" xfId="0" applyNumberFormat="1" applyFont="1" applyFill="1" applyProtection="1">
      <protection hidden="1"/>
    </xf>
    <xf numFmtId="170" fontId="50" fillId="34" borderId="1" xfId="0" applyNumberFormat="1" applyFont="1" applyFill="1" applyBorder="1" applyAlignment="1" applyProtection="1">
      <alignment horizontal="center" vertical="center"/>
      <protection hidden="1"/>
    </xf>
    <xf numFmtId="10" fontId="50" fillId="34" borderId="1" xfId="0" applyNumberFormat="1" applyFont="1" applyFill="1" applyBorder="1" applyAlignment="1" applyProtection="1">
      <alignment horizontal="center" vertical="center"/>
      <protection hidden="1"/>
    </xf>
    <xf numFmtId="0" fontId="124" fillId="34" borderId="0" xfId="0" applyFont="1" applyFill="1" applyBorder="1" applyAlignment="1" applyProtection="1">
      <alignment vertical="center"/>
      <protection hidden="1"/>
    </xf>
    <xf numFmtId="0" fontId="123" fillId="34" borderId="0" xfId="0" applyFont="1" applyFill="1" applyBorder="1" applyAlignment="1" applyProtection="1">
      <alignment vertical="center"/>
      <protection hidden="1"/>
    </xf>
    <xf numFmtId="0" fontId="123" fillId="34" borderId="0" xfId="0" applyFont="1" applyFill="1" applyAlignment="1" applyProtection="1">
      <alignment vertical="center"/>
      <protection hidden="1"/>
    </xf>
    <xf numFmtId="0" fontId="125" fillId="0" borderId="0" xfId="0" applyFont="1" applyProtection="1">
      <protection hidden="1"/>
    </xf>
    <xf numFmtId="0" fontId="125" fillId="34" borderId="0" xfId="0" applyFont="1" applyFill="1" applyProtection="1">
      <protection hidden="1"/>
    </xf>
    <xf numFmtId="0" fontId="125" fillId="34" borderId="0" xfId="0" applyFont="1" applyFill="1" applyAlignment="1" applyProtection="1">
      <alignment horizontal="right"/>
      <protection hidden="1"/>
    </xf>
    <xf numFmtId="0" fontId="125" fillId="34" borderId="0" xfId="0" applyFont="1" applyFill="1" applyBorder="1" applyProtection="1">
      <protection hidden="1"/>
    </xf>
    <xf numFmtId="0" fontId="127" fillId="34" borderId="0" xfId="0" applyFont="1" applyFill="1" applyProtection="1">
      <protection hidden="1"/>
    </xf>
    <xf numFmtId="0" fontId="129" fillId="39" borderId="0" xfId="0" applyFont="1" applyFill="1" applyBorder="1" applyAlignment="1" applyProtection="1">
      <alignment vertical="center"/>
      <protection hidden="1"/>
    </xf>
    <xf numFmtId="0" fontId="130" fillId="39" borderId="0" xfId="0" applyFont="1" applyFill="1" applyBorder="1" applyAlignment="1" applyProtection="1">
      <alignment vertical="center"/>
      <protection hidden="1"/>
    </xf>
    <xf numFmtId="0" fontId="125" fillId="34" borderId="0" xfId="0" applyFont="1" applyFill="1" applyAlignment="1" applyProtection="1">
      <alignment vertical="center"/>
      <protection hidden="1"/>
    </xf>
    <xf numFmtId="0" fontId="125" fillId="0" borderId="0" xfId="0" applyFont="1" applyAlignment="1" applyProtection="1">
      <alignment vertical="center"/>
      <protection hidden="1"/>
    </xf>
    <xf numFmtId="0" fontId="125" fillId="34" borderId="0" xfId="0" applyFont="1" applyFill="1" applyAlignment="1" applyProtection="1">
      <alignment horizontal="right" vertical="center"/>
      <protection hidden="1"/>
    </xf>
    <xf numFmtId="20" fontId="129" fillId="39" borderId="0" xfId="0" applyNumberFormat="1" applyFont="1" applyFill="1" applyBorder="1" applyAlignment="1" applyProtection="1">
      <alignment horizontal="center" vertical="center"/>
      <protection hidden="1"/>
    </xf>
    <xf numFmtId="0" fontId="126" fillId="34" borderId="0" xfId="0" applyFont="1" applyFill="1" applyBorder="1" applyProtection="1">
      <protection hidden="1"/>
    </xf>
    <xf numFmtId="0" fontId="125" fillId="39" borderId="0" xfId="0" applyFont="1" applyFill="1" applyProtection="1">
      <protection hidden="1"/>
    </xf>
    <xf numFmtId="0" fontId="125" fillId="0" borderId="0" xfId="0" applyFont="1" applyAlignment="1" applyProtection="1">
      <alignment horizontal="right" vertical="center"/>
      <protection hidden="1"/>
    </xf>
    <xf numFmtId="0" fontId="125" fillId="0" borderId="0" xfId="0" applyFont="1" applyAlignment="1" applyProtection="1">
      <alignment horizontal="right"/>
      <protection hidden="1"/>
    </xf>
    <xf numFmtId="49" fontId="126" fillId="34" borderId="0" xfId="0" applyNumberFormat="1" applyFont="1" applyFill="1" applyBorder="1" applyAlignment="1" applyProtection="1">
      <alignment vertical="center" wrapText="1"/>
      <protection hidden="1"/>
    </xf>
    <xf numFmtId="49" fontId="131" fillId="34" borderId="0" xfId="0" applyNumberFormat="1" applyFont="1" applyFill="1" applyBorder="1" applyAlignment="1" applyProtection="1">
      <alignment vertical="center" wrapText="1"/>
      <protection hidden="1"/>
    </xf>
    <xf numFmtId="0" fontId="127" fillId="0" borderId="0" xfId="0" applyFont="1" applyProtection="1">
      <protection hidden="1"/>
    </xf>
    <xf numFmtId="0" fontId="123" fillId="34" borderId="0" xfId="0" applyFont="1" applyFill="1" applyAlignment="1" applyProtection="1">
      <alignment horizontal="right" vertical="center"/>
      <protection hidden="1"/>
    </xf>
    <xf numFmtId="0" fontId="123" fillId="34" borderId="0" xfId="0" applyFont="1" applyFill="1" applyProtection="1">
      <protection hidden="1"/>
    </xf>
    <xf numFmtId="49" fontId="1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29" fillId="34" borderId="0" xfId="0" applyFont="1" applyFill="1" applyBorder="1" applyProtection="1">
      <protection hidden="1"/>
    </xf>
    <xf numFmtId="0" fontId="123" fillId="34" borderId="0" xfId="0" applyFont="1" applyFill="1" applyBorder="1" applyProtection="1">
      <protection hidden="1"/>
    </xf>
    <xf numFmtId="0" fontId="123" fillId="34" borderId="0" xfId="0" applyFont="1" applyFill="1" applyAlignment="1" applyProtection="1">
      <alignment horizontal="right"/>
      <protection hidden="1"/>
    </xf>
    <xf numFmtId="0" fontId="123" fillId="0" borderId="0" xfId="0" applyFont="1" applyAlignment="1" applyProtection="1">
      <alignment horizontal="right"/>
      <protection hidden="1"/>
    </xf>
    <xf numFmtId="49" fontId="126" fillId="39" borderId="0" xfId="0" applyNumberFormat="1" applyFont="1" applyFill="1" applyBorder="1" applyAlignment="1" applyProtection="1">
      <alignment vertical="center"/>
      <protection hidden="1"/>
    </xf>
    <xf numFmtId="0" fontId="132" fillId="39" borderId="0" xfId="0" applyFont="1" applyFill="1" applyBorder="1" applyAlignment="1" applyProtection="1">
      <alignment vertical="center"/>
      <protection hidden="1"/>
    </xf>
    <xf numFmtId="0" fontId="131" fillId="39" borderId="0" xfId="0" applyFont="1" applyFill="1" applyAlignment="1" applyProtection="1">
      <alignment horizontal="center" vertical="center"/>
      <protection hidden="1"/>
    </xf>
    <xf numFmtId="0" fontId="50" fillId="58" borderId="47" xfId="0" applyFont="1" applyFill="1" applyBorder="1" applyAlignment="1" applyProtection="1">
      <alignment horizontal="center" vertical="center"/>
      <protection hidden="1"/>
    </xf>
    <xf numFmtId="0" fontId="50" fillId="59" borderId="47" xfId="0" applyFont="1" applyFill="1" applyBorder="1" applyAlignment="1" applyProtection="1">
      <alignment horizontal="center" vertical="center"/>
      <protection hidden="1"/>
    </xf>
    <xf numFmtId="20" fontId="133" fillId="39" borderId="9" xfId="0" applyNumberFormat="1" applyFont="1" applyFill="1" applyBorder="1" applyAlignment="1" applyProtection="1">
      <alignment horizontal="center" vertical="center"/>
      <protection locked="0"/>
    </xf>
    <xf numFmtId="20" fontId="133" fillId="39" borderId="42" xfId="0" applyNumberFormat="1" applyFont="1" applyFill="1" applyBorder="1" applyAlignment="1" applyProtection="1">
      <alignment horizontal="center" vertical="center"/>
      <protection locked="0"/>
    </xf>
    <xf numFmtId="20" fontId="76" fillId="2" borderId="85" xfId="0" applyNumberFormat="1" applyFont="1" applyFill="1" applyBorder="1" applyAlignment="1" applyProtection="1">
      <alignment horizontal="center" vertical="center"/>
      <protection hidden="1"/>
    </xf>
    <xf numFmtId="20" fontId="134" fillId="36" borderId="37" xfId="0" applyNumberFormat="1" applyFont="1" applyFill="1" applyBorder="1" applyAlignment="1" applyProtection="1">
      <alignment horizontal="center" vertical="center"/>
      <protection hidden="1"/>
    </xf>
    <xf numFmtId="20" fontId="133" fillId="39" borderId="1" xfId="0" applyNumberFormat="1" applyFont="1" applyFill="1" applyBorder="1" applyAlignment="1" applyProtection="1">
      <alignment horizontal="center" vertical="center"/>
      <protection locked="0"/>
    </xf>
    <xf numFmtId="20" fontId="133" fillId="39" borderId="29" xfId="0" applyNumberFormat="1" applyFont="1" applyFill="1" applyBorder="1" applyAlignment="1" applyProtection="1">
      <alignment horizontal="center" vertical="center"/>
      <protection locked="0"/>
    </xf>
    <xf numFmtId="20" fontId="76" fillId="2" borderId="87" xfId="0" applyNumberFormat="1" applyFont="1" applyFill="1" applyBorder="1" applyAlignment="1" applyProtection="1">
      <alignment horizontal="center" vertical="center"/>
      <protection hidden="1"/>
    </xf>
    <xf numFmtId="20" fontId="134" fillId="36" borderId="86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/>
      <protection hidden="1"/>
    </xf>
    <xf numFmtId="173" fontId="76" fillId="34" borderId="0" xfId="0" applyNumberFormat="1" applyFont="1" applyFill="1" applyBorder="1" applyAlignment="1" applyProtection="1">
      <alignment horizontal="center" vertical="center"/>
      <protection hidden="1"/>
    </xf>
    <xf numFmtId="173" fontId="76" fillId="39" borderId="0" xfId="0" applyNumberFormat="1" applyFont="1" applyFill="1" applyBorder="1" applyAlignment="1" applyProtection="1">
      <alignment horizontal="center" vertical="center"/>
      <protection hidden="1"/>
    </xf>
    <xf numFmtId="0" fontId="48" fillId="39" borderId="30" xfId="0" applyFont="1" applyFill="1" applyBorder="1" applyAlignment="1" applyProtection="1">
      <alignment horizontal="center" vertical="center" wrapText="1"/>
      <protection hidden="1"/>
    </xf>
    <xf numFmtId="0" fontId="48" fillId="39" borderId="1" xfId="0" applyFont="1" applyFill="1" applyBorder="1" applyAlignment="1" applyProtection="1">
      <alignment horizontal="center" vertical="center" wrapText="1"/>
      <protection hidden="1"/>
    </xf>
    <xf numFmtId="0" fontId="48" fillId="39" borderId="63" xfId="0" applyFont="1" applyFill="1" applyBorder="1" applyAlignment="1" applyProtection="1">
      <alignment horizontal="center" vertical="center" wrapText="1"/>
      <protection hidden="1"/>
    </xf>
    <xf numFmtId="0" fontId="48" fillId="39" borderId="65" xfId="0" applyFont="1" applyFill="1" applyBorder="1" applyAlignment="1" applyProtection="1">
      <alignment horizontal="center" vertical="center" wrapText="1"/>
      <protection hidden="1"/>
    </xf>
    <xf numFmtId="0" fontId="48" fillId="45" borderId="30" xfId="0" applyFont="1" applyFill="1" applyBorder="1" applyAlignment="1" applyProtection="1">
      <alignment horizontal="center" vertical="center" wrapText="1"/>
      <protection hidden="1"/>
    </xf>
    <xf numFmtId="0" fontId="48" fillId="62" borderId="30" xfId="0" applyFont="1" applyFill="1" applyBorder="1" applyAlignment="1" applyProtection="1">
      <alignment horizontal="center" vertical="center" wrapText="1"/>
      <protection hidden="1"/>
    </xf>
    <xf numFmtId="0" fontId="50" fillId="2" borderId="47" xfId="0" applyFont="1" applyFill="1" applyBorder="1" applyAlignment="1" applyProtection="1">
      <alignment horizontal="center" vertical="center"/>
      <protection hidden="1"/>
    </xf>
    <xf numFmtId="0" fontId="123" fillId="0" borderId="0" xfId="0" applyFont="1" applyAlignment="1" applyProtection="1">
      <alignment horizontal="right" vertical="center"/>
      <protection hidden="1"/>
    </xf>
    <xf numFmtId="0" fontId="42" fillId="49" borderId="31" xfId="0" applyFont="1" applyFill="1" applyBorder="1" applyAlignment="1" applyProtection="1">
      <alignment horizontal="center" vertical="center"/>
      <protection hidden="1"/>
    </xf>
    <xf numFmtId="0" fontId="42" fillId="49" borderId="41" xfId="0" applyFont="1" applyFill="1" applyBorder="1" applyAlignment="1" applyProtection="1">
      <alignment horizontal="center" vertical="center"/>
      <protection hidden="1"/>
    </xf>
    <xf numFmtId="0" fontId="42" fillId="50" borderId="25" xfId="0" applyFont="1" applyFill="1" applyBorder="1" applyAlignment="1" applyProtection="1">
      <alignment horizontal="center" vertical="center"/>
      <protection hidden="1"/>
    </xf>
    <xf numFmtId="0" fontId="42" fillId="48" borderId="25" xfId="0" applyFont="1" applyFill="1" applyBorder="1" applyAlignment="1" applyProtection="1">
      <alignment horizontal="center" vertical="center"/>
      <protection hidden="1"/>
    </xf>
    <xf numFmtId="0" fontId="42" fillId="51" borderId="25" xfId="0" applyFont="1" applyFill="1" applyBorder="1" applyAlignment="1" applyProtection="1">
      <alignment horizontal="center" vertical="center"/>
      <protection hidden="1"/>
    </xf>
    <xf numFmtId="0" fontId="42" fillId="51" borderId="22" xfId="0" applyFont="1" applyFill="1" applyBorder="1" applyAlignment="1" applyProtection="1">
      <alignment horizontal="center" vertical="center"/>
      <protection hidden="1"/>
    </xf>
    <xf numFmtId="0" fontId="42" fillId="52" borderId="25" xfId="0" applyFont="1" applyFill="1" applyBorder="1" applyAlignment="1" applyProtection="1">
      <alignment horizontal="center" vertical="center"/>
      <protection hidden="1"/>
    </xf>
    <xf numFmtId="0" fontId="42" fillId="52" borderId="22" xfId="0" applyFont="1" applyFill="1" applyBorder="1" applyAlignment="1" applyProtection="1">
      <alignment horizontal="center" vertical="center"/>
      <protection hidden="1"/>
    </xf>
    <xf numFmtId="0" fontId="42" fillId="60" borderId="25" xfId="0" applyFont="1" applyFill="1" applyBorder="1" applyAlignment="1" applyProtection="1">
      <alignment horizontal="center" vertical="center"/>
      <protection hidden="1"/>
    </xf>
    <xf numFmtId="0" fontId="42" fillId="60" borderId="22" xfId="0" applyFont="1" applyFill="1" applyBorder="1" applyAlignment="1" applyProtection="1">
      <alignment horizontal="center" vertical="center"/>
      <protection hidden="1"/>
    </xf>
    <xf numFmtId="0" fontId="42" fillId="53" borderId="25" xfId="0" applyFont="1" applyFill="1" applyBorder="1" applyAlignment="1" applyProtection="1">
      <alignment horizontal="center" vertical="center"/>
      <protection hidden="1"/>
    </xf>
    <xf numFmtId="0" fontId="42" fillId="53" borderId="22" xfId="0" applyFont="1" applyFill="1" applyBorder="1" applyAlignment="1" applyProtection="1">
      <alignment horizontal="center" vertical="center"/>
      <protection hidden="1"/>
    </xf>
    <xf numFmtId="0" fontId="42" fillId="53" borderId="25" xfId="0" applyFont="1" applyFill="1" applyBorder="1" applyAlignment="1" applyProtection="1">
      <alignment horizontal="center" vertical="center" wrapText="1"/>
      <protection hidden="1"/>
    </xf>
    <xf numFmtId="0" fontId="42" fillId="53" borderId="22" xfId="0" applyFont="1" applyFill="1" applyBorder="1" applyAlignment="1" applyProtection="1">
      <alignment horizontal="center" vertical="center" wrapText="1"/>
      <protection hidden="1"/>
    </xf>
    <xf numFmtId="0" fontId="42" fillId="54" borderId="53" xfId="0" applyFont="1" applyFill="1" applyBorder="1" applyAlignment="1" applyProtection="1">
      <alignment horizontal="center" vertical="center"/>
      <protection hidden="1"/>
    </xf>
    <xf numFmtId="0" fontId="42" fillId="54" borderId="55" xfId="0" applyFont="1" applyFill="1" applyBorder="1" applyAlignment="1" applyProtection="1">
      <alignment horizontal="center" vertical="center"/>
      <protection hidden="1"/>
    </xf>
    <xf numFmtId="0" fontId="42" fillId="52" borderId="56" xfId="0" applyFont="1" applyFill="1" applyBorder="1" applyAlignment="1" applyProtection="1">
      <alignment horizontal="center" vertical="center"/>
      <protection hidden="1"/>
    </xf>
    <xf numFmtId="0" fontId="42" fillId="52" borderId="58" xfId="0" applyFont="1" applyFill="1" applyBorder="1" applyAlignment="1" applyProtection="1">
      <alignment horizontal="center" vertical="center"/>
      <protection hidden="1"/>
    </xf>
    <xf numFmtId="0" fontId="105" fillId="41" borderId="25" xfId="0" applyFont="1" applyFill="1" applyBorder="1" applyAlignment="1" applyProtection="1">
      <alignment horizontal="left" vertical="center"/>
      <protection hidden="1"/>
    </xf>
    <xf numFmtId="0" fontId="105" fillId="41" borderId="9" xfId="0" applyFont="1" applyFill="1" applyBorder="1" applyAlignment="1" applyProtection="1">
      <alignment horizontal="left" vertical="center"/>
      <protection hidden="1"/>
    </xf>
    <xf numFmtId="0" fontId="105" fillId="41" borderId="22" xfId="0" applyFont="1" applyFill="1" applyBorder="1" applyAlignment="1" applyProtection="1">
      <alignment horizontal="left" vertical="center"/>
      <protection hidden="1"/>
    </xf>
    <xf numFmtId="0" fontId="75" fillId="41" borderId="25" xfId="0" applyFont="1" applyFill="1" applyBorder="1" applyAlignment="1" applyProtection="1">
      <alignment horizontal="left" vertical="center" wrapText="1"/>
      <protection hidden="1"/>
    </xf>
    <xf numFmtId="0" fontId="75" fillId="41" borderId="9" xfId="0" applyFont="1" applyFill="1" applyBorder="1" applyAlignment="1" applyProtection="1">
      <alignment horizontal="left" vertical="center" wrapText="1"/>
      <protection hidden="1"/>
    </xf>
    <xf numFmtId="0" fontId="75" fillId="41" borderId="22" xfId="0" applyFont="1" applyFill="1" applyBorder="1" applyAlignment="1" applyProtection="1">
      <alignment horizontal="left" vertical="center" wrapText="1"/>
      <protection hidden="1"/>
    </xf>
    <xf numFmtId="0" fontId="75" fillId="41" borderId="53" xfId="0" applyFont="1" applyFill="1" applyBorder="1" applyAlignment="1" applyProtection="1">
      <alignment horizontal="left" vertical="center"/>
      <protection hidden="1"/>
    </xf>
    <xf numFmtId="0" fontId="75" fillId="41" borderId="54" xfId="0" applyFont="1" applyFill="1" applyBorder="1" applyAlignment="1" applyProtection="1">
      <alignment horizontal="left" vertical="center"/>
      <protection hidden="1"/>
    </xf>
    <xf numFmtId="0" fontId="75" fillId="41" borderId="55" xfId="0" applyFont="1" applyFill="1" applyBorder="1" applyAlignment="1" applyProtection="1">
      <alignment horizontal="left" vertical="center"/>
      <protection hidden="1"/>
    </xf>
    <xf numFmtId="0" fontId="75" fillId="41" borderId="56" xfId="0" applyFont="1" applyFill="1" applyBorder="1" applyAlignment="1" applyProtection="1">
      <alignment horizontal="left" vertical="center"/>
      <protection hidden="1"/>
    </xf>
    <xf numFmtId="0" fontId="75" fillId="41" borderId="57" xfId="0" applyFont="1" applyFill="1" applyBorder="1" applyAlignment="1" applyProtection="1">
      <alignment horizontal="left" vertical="center"/>
      <protection hidden="1"/>
    </xf>
    <xf numFmtId="0" fontId="75" fillId="41" borderId="58" xfId="0" applyFont="1" applyFill="1" applyBorder="1" applyAlignment="1" applyProtection="1">
      <alignment horizontal="left" vertical="center"/>
      <protection hidden="1"/>
    </xf>
    <xf numFmtId="0" fontId="56" fillId="47" borderId="25" xfId="0" applyFont="1" applyFill="1" applyBorder="1" applyAlignment="1" applyProtection="1">
      <alignment horizontal="center" vertical="center"/>
      <protection hidden="1"/>
    </xf>
    <xf numFmtId="0" fontId="56" fillId="47" borderId="9" xfId="0" applyFont="1" applyFill="1" applyBorder="1" applyAlignment="1" applyProtection="1">
      <alignment horizontal="center" vertical="center"/>
      <protection hidden="1"/>
    </xf>
    <xf numFmtId="0" fontId="56" fillId="47" borderId="22" xfId="0" applyFont="1" applyFill="1" applyBorder="1" applyAlignment="1" applyProtection="1">
      <alignment horizontal="center" vertical="center"/>
      <protection hidden="1"/>
    </xf>
    <xf numFmtId="0" fontId="123" fillId="34" borderId="25" xfId="0" applyFont="1" applyFill="1" applyBorder="1" applyAlignment="1" applyProtection="1">
      <alignment horizontal="center" vertical="center"/>
      <protection hidden="1"/>
    </xf>
    <xf numFmtId="0" fontId="123" fillId="34" borderId="9" xfId="0" applyFont="1" applyFill="1" applyBorder="1" applyAlignment="1" applyProtection="1">
      <alignment horizontal="center" vertical="center"/>
      <protection hidden="1"/>
    </xf>
    <xf numFmtId="0" fontId="123" fillId="34" borderId="22" xfId="0" applyFont="1" applyFill="1" applyBorder="1" applyAlignment="1" applyProtection="1">
      <alignment horizontal="center" vertical="center"/>
      <protection hidden="1"/>
    </xf>
    <xf numFmtId="0" fontId="124" fillId="48" borderId="25" xfId="0" applyFont="1" applyFill="1" applyBorder="1" applyAlignment="1" applyProtection="1">
      <alignment horizontal="center" vertical="center"/>
      <protection hidden="1"/>
    </xf>
    <xf numFmtId="0" fontId="124" fillId="48" borderId="9" xfId="0" applyFont="1" applyFill="1" applyBorder="1" applyAlignment="1" applyProtection="1">
      <alignment horizontal="center" vertical="center"/>
      <protection hidden="1"/>
    </xf>
    <xf numFmtId="0" fontId="124" fillId="48" borderId="22" xfId="0" applyFont="1" applyFill="1" applyBorder="1" applyAlignment="1" applyProtection="1">
      <alignment horizontal="center" vertical="center"/>
      <protection hidden="1"/>
    </xf>
    <xf numFmtId="170" fontId="76" fillId="42" borderId="25" xfId="0" applyNumberFormat="1" applyFont="1" applyFill="1" applyBorder="1" applyAlignment="1" applyProtection="1">
      <alignment horizontal="center" vertical="center"/>
      <protection hidden="1"/>
    </xf>
    <xf numFmtId="170" fontId="76" fillId="42" borderId="22" xfId="0" applyNumberFormat="1" applyFont="1" applyFill="1" applyBorder="1" applyAlignment="1" applyProtection="1">
      <alignment horizontal="center" vertical="center"/>
      <protection hidden="1"/>
    </xf>
    <xf numFmtId="170" fontId="76" fillId="44" borderId="21" xfId="0" applyNumberFormat="1" applyFont="1" applyFill="1" applyBorder="1" applyAlignment="1" applyProtection="1">
      <alignment horizontal="center" vertical="center"/>
      <protection hidden="1"/>
    </xf>
    <xf numFmtId="170" fontId="76" fillId="44" borderId="24" xfId="0" applyNumberFormat="1" applyFont="1" applyFill="1" applyBorder="1" applyAlignment="1" applyProtection="1">
      <alignment horizontal="center" vertical="center"/>
      <protection hidden="1"/>
    </xf>
    <xf numFmtId="170" fontId="76" fillId="44" borderId="35" xfId="0" applyNumberFormat="1" applyFont="1" applyFill="1" applyBorder="1" applyAlignment="1" applyProtection="1">
      <alignment horizontal="center" vertical="center"/>
      <protection hidden="1"/>
    </xf>
    <xf numFmtId="170" fontId="76" fillId="44" borderId="40" xfId="0" applyNumberFormat="1" applyFont="1" applyFill="1" applyBorder="1" applyAlignment="1" applyProtection="1">
      <alignment horizontal="center" vertical="center"/>
      <protection hidden="1"/>
    </xf>
    <xf numFmtId="170" fontId="76" fillId="34" borderId="25" xfId="0" applyNumberFormat="1" applyFont="1" applyFill="1" applyBorder="1" applyAlignment="1" applyProtection="1">
      <alignment horizontal="center" vertical="center"/>
      <protection hidden="1"/>
    </xf>
    <xf numFmtId="170" fontId="76" fillId="34" borderId="22" xfId="0" applyNumberFormat="1" applyFont="1" applyFill="1" applyBorder="1" applyAlignment="1" applyProtection="1">
      <alignment horizontal="center" vertical="center"/>
      <protection hidden="1"/>
    </xf>
    <xf numFmtId="0" fontId="42" fillId="50" borderId="25" xfId="0" applyFont="1" applyFill="1" applyBorder="1" applyAlignment="1" applyProtection="1">
      <alignment horizontal="center" vertical="center"/>
      <protection hidden="1"/>
    </xf>
    <xf numFmtId="0" fontId="42" fillId="50" borderId="9" xfId="0" applyFont="1" applyFill="1" applyBorder="1" applyAlignment="1" applyProtection="1">
      <alignment horizontal="center" vertical="center"/>
      <protection hidden="1"/>
    </xf>
    <xf numFmtId="0" fontId="42" fillId="50" borderId="22" xfId="0" applyFont="1" applyFill="1" applyBorder="1" applyAlignment="1" applyProtection="1">
      <alignment horizontal="center" vertical="center"/>
      <protection hidden="1"/>
    </xf>
    <xf numFmtId="10" fontId="76" fillId="34" borderId="25" xfId="0" applyNumberFormat="1" applyFont="1" applyFill="1" applyBorder="1" applyAlignment="1" applyProtection="1">
      <alignment horizontal="center" vertical="center"/>
      <protection locked="0"/>
    </xf>
    <xf numFmtId="10" fontId="76" fillId="34" borderId="9" xfId="0" applyNumberFormat="1" applyFont="1" applyFill="1" applyBorder="1" applyAlignment="1" applyProtection="1">
      <alignment horizontal="center" vertical="center"/>
      <protection locked="0"/>
    </xf>
    <xf numFmtId="10" fontId="76" fillId="34" borderId="22" xfId="0" applyNumberFormat="1" applyFont="1" applyFill="1" applyBorder="1" applyAlignment="1" applyProtection="1">
      <alignment horizontal="center" vertical="center"/>
      <protection locked="0"/>
    </xf>
    <xf numFmtId="0" fontId="110" fillId="34" borderId="71" xfId="0" applyFont="1" applyFill="1" applyBorder="1" applyAlignment="1" applyProtection="1">
      <alignment horizontal="center" vertical="center"/>
      <protection locked="0"/>
    </xf>
    <xf numFmtId="171" fontId="42" fillId="48" borderId="47" xfId="0" applyNumberFormat="1" applyFont="1" applyFill="1" applyBorder="1" applyAlignment="1" applyProtection="1">
      <alignment horizontal="center" vertical="center" wrapText="1"/>
      <protection hidden="1"/>
    </xf>
    <xf numFmtId="171" fontId="42" fillId="48" borderId="17" xfId="0" applyNumberFormat="1" applyFont="1" applyFill="1" applyBorder="1" applyAlignment="1" applyProtection="1">
      <alignment horizontal="center" vertical="center" wrapText="1"/>
      <protection hidden="1"/>
    </xf>
    <xf numFmtId="0" fontId="42" fillId="50" borderId="34" xfId="0" applyFont="1" applyFill="1" applyBorder="1" applyAlignment="1" applyProtection="1">
      <alignment horizontal="center" vertical="center" wrapText="1"/>
      <protection hidden="1"/>
    </xf>
    <xf numFmtId="0" fontId="42" fillId="50" borderId="32" xfId="0" applyFont="1" applyFill="1" applyBorder="1" applyAlignment="1" applyProtection="1">
      <alignment horizontal="center" vertical="center"/>
      <protection hidden="1"/>
    </xf>
    <xf numFmtId="0" fontId="42" fillId="50" borderId="33" xfId="0" applyFont="1" applyFill="1" applyBorder="1" applyAlignment="1" applyProtection="1">
      <alignment horizontal="center" vertical="center"/>
      <protection hidden="1"/>
    </xf>
    <xf numFmtId="0" fontId="42" fillId="49" borderId="31" xfId="0" applyFont="1" applyFill="1" applyBorder="1" applyAlignment="1" applyProtection="1">
      <alignment horizontal="center" vertical="center" wrapText="1"/>
      <protection hidden="1"/>
    </xf>
    <xf numFmtId="0" fontId="42" fillId="49" borderId="32" xfId="0" applyFont="1" applyFill="1" applyBorder="1" applyAlignment="1" applyProtection="1">
      <alignment horizontal="center" vertical="center"/>
      <protection hidden="1"/>
    </xf>
    <xf numFmtId="0" fontId="42" fillId="49" borderId="33" xfId="0" applyFont="1" applyFill="1" applyBorder="1" applyAlignment="1" applyProtection="1">
      <alignment horizontal="center" vertical="center"/>
      <protection hidden="1"/>
    </xf>
    <xf numFmtId="0" fontId="42" fillId="55" borderId="66" xfId="0" applyFont="1" applyFill="1" applyBorder="1" applyAlignment="1" applyProtection="1">
      <alignment horizontal="center" vertical="center" wrapText="1"/>
      <protection hidden="1"/>
    </xf>
    <xf numFmtId="0" fontId="42" fillId="55" borderId="67" xfId="0" applyFont="1" applyFill="1" applyBorder="1" applyAlignment="1" applyProtection="1">
      <alignment horizontal="center" vertical="center" wrapText="1"/>
      <protection hidden="1"/>
    </xf>
    <xf numFmtId="0" fontId="42" fillId="55" borderId="60" xfId="0" applyFont="1" applyFill="1" applyBorder="1" applyAlignment="1" applyProtection="1">
      <alignment horizontal="center" vertical="center" wrapText="1"/>
      <protection hidden="1"/>
    </xf>
    <xf numFmtId="0" fontId="42" fillId="61" borderId="17" xfId="0" applyFont="1" applyFill="1" applyBorder="1" applyAlignment="1" applyProtection="1">
      <alignment horizontal="center" vertical="center" wrapText="1"/>
      <protection hidden="1"/>
    </xf>
    <xf numFmtId="0" fontId="42" fillId="61" borderId="39" xfId="0" applyFont="1" applyFill="1" applyBorder="1" applyAlignment="1" applyProtection="1">
      <alignment horizontal="center" vertical="center" wrapText="1"/>
      <protection hidden="1"/>
    </xf>
    <xf numFmtId="0" fontId="49" fillId="39" borderId="38" xfId="0" applyFont="1" applyFill="1" applyBorder="1" applyAlignment="1" applyProtection="1">
      <alignment horizontal="center" vertical="center" wrapText="1"/>
      <protection hidden="1"/>
    </xf>
    <xf numFmtId="0" fontId="49" fillId="40" borderId="21" xfId="0" applyFont="1" applyFill="1" applyBorder="1" applyAlignment="1" applyProtection="1">
      <alignment horizontal="center" vertical="center" wrapText="1"/>
      <protection hidden="1"/>
    </xf>
    <xf numFmtId="0" fontId="49" fillId="40" borderId="24" xfId="0" applyFont="1" applyFill="1" applyBorder="1" applyAlignment="1" applyProtection="1">
      <alignment horizontal="center" vertical="center" wrapText="1"/>
      <protection hidden="1"/>
    </xf>
    <xf numFmtId="0" fontId="42" fillId="48" borderId="25" xfId="0" applyFont="1" applyFill="1" applyBorder="1" applyAlignment="1" applyProtection="1">
      <alignment horizontal="center" vertical="center"/>
      <protection hidden="1"/>
    </xf>
    <xf numFmtId="0" fontId="42" fillId="48" borderId="9" xfId="0" applyFont="1" applyFill="1" applyBorder="1" applyAlignment="1" applyProtection="1">
      <alignment horizontal="center" vertical="center"/>
      <protection hidden="1"/>
    </xf>
    <xf numFmtId="0" fontId="42" fillId="48" borderId="22" xfId="0" applyFont="1" applyFill="1" applyBorder="1" applyAlignment="1" applyProtection="1">
      <alignment horizontal="center" vertical="center"/>
      <protection hidden="1"/>
    </xf>
    <xf numFmtId="173" fontId="76" fillId="42" borderId="25" xfId="0" applyNumberFormat="1" applyFont="1" applyFill="1" applyBorder="1" applyAlignment="1" applyProtection="1">
      <alignment horizontal="center" vertical="center"/>
      <protection hidden="1"/>
    </xf>
    <xf numFmtId="173" fontId="76" fillId="42" borderId="9" xfId="0" applyNumberFormat="1" applyFont="1" applyFill="1" applyBorder="1" applyAlignment="1" applyProtection="1">
      <alignment horizontal="center" vertical="center"/>
      <protection hidden="1"/>
    </xf>
    <xf numFmtId="173" fontId="76" fillId="42" borderId="22" xfId="0" applyNumberFormat="1" applyFont="1" applyFill="1" applyBorder="1" applyAlignment="1" applyProtection="1">
      <alignment horizontal="center" vertical="center"/>
      <protection hidden="1"/>
    </xf>
    <xf numFmtId="171" fontId="49" fillId="2" borderId="84" xfId="0" applyNumberFormat="1" applyFont="1" applyFill="1" applyBorder="1" applyAlignment="1" applyProtection="1">
      <alignment horizontal="center" vertical="center" wrapText="1"/>
      <protection hidden="1"/>
    </xf>
    <xf numFmtId="171" fontId="49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66" fillId="2" borderId="84" xfId="0" applyFont="1" applyFill="1" applyBorder="1" applyAlignment="1" applyProtection="1">
      <alignment horizontal="center" vertical="center" wrapText="1"/>
      <protection hidden="1"/>
    </xf>
    <xf numFmtId="0" fontId="66" fillId="2" borderId="21" xfId="0" applyFont="1" applyFill="1" applyBorder="1" applyAlignment="1" applyProtection="1">
      <alignment horizontal="center" vertical="center" wrapText="1"/>
      <protection hidden="1"/>
    </xf>
    <xf numFmtId="0" fontId="66" fillId="2" borderId="9" xfId="0" applyFont="1" applyFill="1" applyBorder="1" applyAlignment="1" applyProtection="1">
      <alignment horizontal="center" vertical="center" wrapText="1"/>
      <protection hidden="1"/>
    </xf>
    <xf numFmtId="0" fontId="66" fillId="2" borderId="24" xfId="0" applyFont="1" applyFill="1" applyBorder="1" applyAlignment="1" applyProtection="1">
      <alignment horizontal="center" vertical="center" wrapText="1"/>
      <protection hidden="1"/>
    </xf>
    <xf numFmtId="49" fontId="118" fillId="39" borderId="71" xfId="0" applyNumberFormat="1" applyFont="1" applyFill="1" applyBorder="1" applyAlignment="1" applyProtection="1">
      <alignment horizontal="center" vertical="center"/>
      <protection locked="0"/>
    </xf>
    <xf numFmtId="0" fontId="42" fillId="48" borderId="25" xfId="0" applyFont="1" applyFill="1" applyBorder="1" applyAlignment="1" applyProtection="1">
      <alignment horizontal="center" vertical="center" wrapText="1"/>
      <protection hidden="1"/>
    </xf>
    <xf numFmtId="0" fontId="42" fillId="48" borderId="9" xfId="0" applyFont="1" applyFill="1" applyBorder="1" applyAlignment="1" applyProtection="1">
      <alignment horizontal="center" vertical="center" wrapText="1"/>
      <protection hidden="1"/>
    </xf>
    <xf numFmtId="0" fontId="42" fillId="48" borderId="22" xfId="0" applyFont="1" applyFill="1" applyBorder="1" applyAlignment="1" applyProtection="1">
      <alignment horizontal="center" vertical="center" wrapText="1"/>
      <protection hidden="1"/>
    </xf>
    <xf numFmtId="172" fontId="95" fillId="39" borderId="25" xfId="0" applyNumberFormat="1" applyFont="1" applyFill="1" applyBorder="1" applyAlignment="1" applyProtection="1">
      <alignment horizontal="center" vertical="center"/>
      <protection hidden="1"/>
    </xf>
    <xf numFmtId="172" fontId="95" fillId="39" borderId="9" xfId="0" applyNumberFormat="1" applyFont="1" applyFill="1" applyBorder="1" applyAlignment="1" applyProtection="1">
      <alignment horizontal="center" vertical="center"/>
      <protection hidden="1"/>
    </xf>
    <xf numFmtId="172" fontId="95" fillId="39" borderId="22" xfId="0" applyNumberFormat="1" applyFont="1" applyFill="1" applyBorder="1" applyAlignment="1" applyProtection="1">
      <alignment horizontal="center" vertical="center"/>
      <protection hidden="1"/>
    </xf>
    <xf numFmtId="49" fontId="110" fillId="39" borderId="71" xfId="0" applyNumberFormat="1" applyFont="1" applyFill="1" applyBorder="1" applyAlignment="1" applyProtection="1">
      <alignment horizontal="center" vertical="center"/>
      <protection locked="0"/>
    </xf>
    <xf numFmtId="0" fontId="111" fillId="34" borderId="71" xfId="0" applyFont="1" applyFill="1" applyBorder="1" applyAlignment="1" applyProtection="1">
      <alignment horizontal="center" vertical="center"/>
      <protection locked="0"/>
    </xf>
    <xf numFmtId="20" fontId="42" fillId="61" borderId="18" xfId="0" applyNumberFormat="1" applyFont="1" applyFill="1" applyBorder="1" applyAlignment="1" applyProtection="1">
      <alignment horizontal="center" vertical="center" wrapText="1"/>
      <protection hidden="1"/>
    </xf>
    <xf numFmtId="20" fontId="42" fillId="61" borderId="27" xfId="0" applyNumberFormat="1" applyFont="1" applyFill="1" applyBorder="1" applyAlignment="1" applyProtection="1">
      <alignment horizontal="center" vertical="center" wrapText="1"/>
      <protection hidden="1"/>
    </xf>
    <xf numFmtId="20" fontId="42" fillId="61" borderId="28" xfId="0" applyNumberFormat="1" applyFont="1" applyFill="1" applyBorder="1" applyAlignment="1" applyProtection="1">
      <alignment horizontal="center" vertical="center" wrapText="1"/>
      <protection hidden="1"/>
    </xf>
    <xf numFmtId="170" fontId="76" fillId="34" borderId="4" xfId="0" applyNumberFormat="1" applyFont="1" applyFill="1" applyBorder="1" applyAlignment="1" applyProtection="1">
      <alignment horizontal="center" vertical="center"/>
      <protection locked="0"/>
    </xf>
    <xf numFmtId="0" fontId="54" fillId="39" borderId="80" xfId="0" applyFont="1" applyFill="1" applyBorder="1" applyAlignment="1" applyProtection="1">
      <alignment horizontal="center" vertical="center"/>
      <protection hidden="1"/>
    </xf>
    <xf numFmtId="0" fontId="54" fillId="39" borderId="81" xfId="0" applyFont="1" applyFill="1" applyBorder="1" applyAlignment="1" applyProtection="1">
      <alignment horizontal="center" vertical="center"/>
      <protection hidden="1"/>
    </xf>
    <xf numFmtId="170" fontId="76" fillId="34" borderId="43" xfId="0" applyNumberFormat="1" applyFont="1" applyFill="1" applyBorder="1" applyAlignment="1" applyProtection="1">
      <alignment horizontal="center" vertical="center"/>
      <protection locked="0"/>
    </xf>
    <xf numFmtId="170" fontId="76" fillId="34" borderId="2" xfId="0" applyNumberFormat="1" applyFont="1" applyFill="1" applyBorder="1" applyAlignment="1" applyProtection="1">
      <alignment horizontal="center" vertical="center"/>
      <protection locked="0"/>
    </xf>
    <xf numFmtId="170" fontId="76" fillId="34" borderId="44" xfId="0" applyNumberFormat="1" applyFont="1" applyFill="1" applyBorder="1" applyAlignment="1" applyProtection="1">
      <alignment horizontal="center" vertical="center"/>
      <protection locked="0"/>
    </xf>
    <xf numFmtId="0" fontId="42" fillId="61" borderId="28" xfId="0" applyFont="1" applyFill="1" applyBorder="1" applyAlignment="1" applyProtection="1">
      <alignment horizontal="center" vertical="center" wrapText="1"/>
      <protection hidden="1"/>
    </xf>
    <xf numFmtId="171" fontId="51" fillId="2" borderId="84" xfId="0" applyNumberFormat="1" applyFont="1" applyFill="1" applyBorder="1" applyAlignment="1" applyProtection="1">
      <alignment horizontal="center" vertical="center" wrapText="1"/>
      <protection hidden="1"/>
    </xf>
    <xf numFmtId="171" fontId="51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94" fillId="2" borderId="84" xfId="0" applyFont="1" applyFill="1" applyBorder="1" applyAlignment="1" applyProtection="1">
      <alignment horizontal="center" vertical="center" wrapText="1"/>
      <protection hidden="1"/>
    </xf>
    <xf numFmtId="0" fontId="94" fillId="2" borderId="21" xfId="0" applyFont="1" applyFill="1" applyBorder="1" applyAlignment="1" applyProtection="1">
      <alignment horizontal="center" vertical="center" wrapText="1"/>
      <protection hidden="1"/>
    </xf>
    <xf numFmtId="0" fontId="94" fillId="2" borderId="9" xfId="0" applyFont="1" applyFill="1" applyBorder="1" applyAlignment="1" applyProtection="1">
      <alignment horizontal="center" vertical="center" wrapText="1"/>
      <protection hidden="1"/>
    </xf>
    <xf numFmtId="0" fontId="94" fillId="2" borderId="24" xfId="0" applyFont="1" applyFill="1" applyBorder="1" applyAlignment="1" applyProtection="1">
      <alignment horizontal="center" vertical="center" wrapText="1"/>
      <protection hidden="1"/>
    </xf>
    <xf numFmtId="0" fontId="42" fillId="50" borderId="32" xfId="0" applyFont="1" applyFill="1" applyBorder="1" applyAlignment="1" applyProtection="1">
      <alignment horizontal="center" vertical="center" wrapText="1"/>
      <protection hidden="1"/>
    </xf>
    <xf numFmtId="0" fontId="42" fillId="50" borderId="33" xfId="0" applyFont="1" applyFill="1" applyBorder="1" applyAlignment="1" applyProtection="1">
      <alignment horizontal="center" vertical="center" wrapText="1"/>
      <protection hidden="1"/>
    </xf>
    <xf numFmtId="0" fontId="42" fillId="49" borderId="32" xfId="0" applyFont="1" applyFill="1" applyBorder="1" applyAlignment="1" applyProtection="1">
      <alignment horizontal="center" vertical="center" wrapText="1"/>
      <protection hidden="1"/>
    </xf>
    <xf numFmtId="0" fontId="42" fillId="49" borderId="41" xfId="0" applyFont="1" applyFill="1" applyBorder="1" applyAlignment="1" applyProtection="1">
      <alignment horizontal="center" vertical="center" wrapText="1"/>
      <protection hidden="1"/>
    </xf>
    <xf numFmtId="0" fontId="42" fillId="55" borderId="34" xfId="0" applyFont="1" applyFill="1" applyBorder="1" applyAlignment="1" applyProtection="1">
      <alignment horizontal="center" vertical="center" wrapText="1"/>
      <protection hidden="1"/>
    </xf>
    <xf numFmtId="0" fontId="42" fillId="55" borderId="32" xfId="0" applyFont="1" applyFill="1" applyBorder="1" applyAlignment="1" applyProtection="1">
      <alignment horizontal="center" vertical="center" wrapText="1"/>
      <protection hidden="1"/>
    </xf>
    <xf numFmtId="0" fontId="42" fillId="55" borderId="33" xfId="0" applyFont="1" applyFill="1" applyBorder="1" applyAlignment="1" applyProtection="1">
      <alignment horizontal="center" vertical="center" wrapText="1"/>
      <protection hidden="1"/>
    </xf>
    <xf numFmtId="0" fontId="50" fillId="2" borderId="47" xfId="0" applyFont="1" applyFill="1" applyBorder="1" applyAlignment="1" applyProtection="1">
      <alignment horizontal="center" vertical="center"/>
      <protection hidden="1"/>
    </xf>
    <xf numFmtId="170" fontId="90" fillId="0" borderId="21" xfId="0" applyNumberFormat="1" applyFont="1" applyBorder="1" applyAlignment="1" applyProtection="1">
      <alignment horizontal="center" vertical="center"/>
      <protection hidden="1"/>
    </xf>
    <xf numFmtId="170" fontId="90" fillId="0" borderId="9" xfId="0" applyNumberFormat="1" applyFont="1" applyBorder="1" applyAlignment="1" applyProtection="1">
      <alignment horizontal="center" vertical="center"/>
      <protection hidden="1"/>
    </xf>
    <xf numFmtId="170" fontId="90" fillId="0" borderId="24" xfId="0" applyNumberFormat="1" applyFont="1" applyBorder="1" applyAlignment="1" applyProtection="1">
      <alignment horizontal="center" vertical="center"/>
      <protection hidden="1"/>
    </xf>
    <xf numFmtId="170" fontId="50" fillId="0" borderId="21" xfId="0" applyNumberFormat="1" applyFont="1" applyBorder="1" applyAlignment="1" applyProtection="1">
      <alignment horizontal="center" vertical="center"/>
      <protection hidden="1"/>
    </xf>
    <xf numFmtId="170" fontId="50" fillId="0" borderId="9" xfId="0" applyNumberFormat="1" applyFont="1" applyBorder="1" applyAlignment="1" applyProtection="1">
      <alignment horizontal="center" vertical="center"/>
      <protection hidden="1"/>
    </xf>
    <xf numFmtId="170" fontId="50" fillId="0" borderId="24" xfId="0" applyNumberFormat="1" applyFont="1" applyBorder="1" applyAlignment="1" applyProtection="1">
      <alignment horizontal="center" vertical="center"/>
      <protection hidden="1"/>
    </xf>
    <xf numFmtId="0" fontId="123" fillId="0" borderId="0" xfId="0" applyFont="1" applyAlignment="1" applyProtection="1">
      <alignment horizontal="right" vertical="center"/>
      <protection hidden="1"/>
    </xf>
    <xf numFmtId="0" fontId="123" fillId="0" borderId="20" xfId="0" applyFont="1" applyBorder="1" applyAlignment="1" applyProtection="1">
      <alignment horizontal="right" vertical="center"/>
      <protection hidden="1"/>
    </xf>
    <xf numFmtId="49" fontId="114" fillId="2" borderId="21" xfId="0" applyNumberFormat="1" applyFont="1" applyFill="1" applyBorder="1" applyAlignment="1" applyProtection="1">
      <alignment horizontal="center" vertical="center"/>
      <protection hidden="1"/>
    </xf>
    <xf numFmtId="0" fontId="114" fillId="2" borderId="9" xfId="0" applyNumberFormat="1" applyFont="1" applyFill="1" applyBorder="1" applyAlignment="1" applyProtection="1">
      <alignment horizontal="center" vertical="center"/>
      <protection hidden="1"/>
    </xf>
    <xf numFmtId="0" fontId="114" fillId="2" borderId="24" xfId="0" applyNumberFormat="1" applyFont="1" applyFill="1" applyBorder="1" applyAlignment="1" applyProtection="1">
      <alignment horizontal="center" vertical="center"/>
      <protection hidden="1"/>
    </xf>
    <xf numFmtId="170" fontId="50" fillId="2" borderId="21" xfId="0" applyNumberFormat="1" applyFont="1" applyFill="1" applyBorder="1" applyAlignment="1" applyProtection="1">
      <alignment horizontal="center" vertical="center"/>
      <protection hidden="1"/>
    </xf>
    <xf numFmtId="170" fontId="50" fillId="2" borderId="9" xfId="0" applyNumberFormat="1" applyFont="1" applyFill="1" applyBorder="1" applyAlignment="1" applyProtection="1">
      <alignment horizontal="center" vertical="center"/>
      <protection hidden="1"/>
    </xf>
    <xf numFmtId="170" fontId="50" fillId="2" borderId="24" xfId="0" applyNumberFormat="1" applyFont="1" applyFill="1" applyBorder="1" applyAlignment="1" applyProtection="1">
      <alignment horizontal="center" vertical="center"/>
      <protection hidden="1"/>
    </xf>
    <xf numFmtId="172" fontId="126" fillId="39" borderId="25" xfId="0" applyNumberFormat="1" applyFont="1" applyFill="1" applyBorder="1" applyAlignment="1" applyProtection="1">
      <alignment horizontal="center" vertical="center"/>
      <protection hidden="1"/>
    </xf>
    <xf numFmtId="172" fontId="126" fillId="39" borderId="9" xfId="0" applyNumberFormat="1" applyFont="1" applyFill="1" applyBorder="1" applyAlignment="1" applyProtection="1">
      <alignment horizontal="center" vertical="center"/>
      <protection hidden="1"/>
    </xf>
    <xf numFmtId="172" fontId="126" fillId="39" borderId="22" xfId="0" applyNumberFormat="1" applyFont="1" applyFill="1" applyBorder="1" applyAlignment="1" applyProtection="1">
      <alignment horizontal="center" vertical="center"/>
      <protection hidden="1"/>
    </xf>
    <xf numFmtId="0" fontId="51" fillId="42" borderId="34" xfId="0" applyFont="1" applyFill="1" applyBorder="1" applyAlignment="1" applyProtection="1">
      <alignment horizontal="center" vertical="center"/>
      <protection hidden="1"/>
    </xf>
    <xf numFmtId="0" fontId="51" fillId="42" borderId="41" xfId="0" applyFont="1" applyFill="1" applyBorder="1" applyAlignment="1" applyProtection="1">
      <alignment horizontal="center" vertical="center"/>
      <protection hidden="1"/>
    </xf>
    <xf numFmtId="0" fontId="42" fillId="49" borderId="31" xfId="0" applyFont="1" applyFill="1" applyBorder="1" applyAlignment="1" applyProtection="1">
      <alignment horizontal="center" vertical="center"/>
      <protection hidden="1"/>
    </xf>
    <xf numFmtId="0" fontId="42" fillId="49" borderId="41" xfId="0" applyFont="1" applyFill="1" applyBorder="1" applyAlignment="1" applyProtection="1">
      <alignment horizontal="center" vertical="center"/>
      <protection hidden="1"/>
    </xf>
    <xf numFmtId="168" fontId="42" fillId="49" borderId="32" xfId="0" applyNumberFormat="1" applyFont="1" applyFill="1" applyBorder="1" applyAlignment="1" applyProtection="1">
      <alignment horizontal="center" vertical="center"/>
      <protection hidden="1"/>
    </xf>
    <xf numFmtId="168" fontId="42" fillId="49" borderId="33" xfId="0" applyNumberFormat="1" applyFont="1" applyFill="1" applyBorder="1" applyAlignment="1" applyProtection="1">
      <alignment horizontal="center" vertical="center"/>
      <protection hidden="1"/>
    </xf>
    <xf numFmtId="10" fontId="50" fillId="34" borderId="21" xfId="0" applyNumberFormat="1" applyFont="1" applyFill="1" applyBorder="1" applyAlignment="1" applyProtection="1">
      <alignment horizontal="center" vertical="center"/>
      <protection hidden="1"/>
    </xf>
    <xf numFmtId="10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128" fillId="39" borderId="0" xfId="0" applyFont="1" applyFill="1" applyAlignment="1" applyProtection="1">
      <alignment horizontal="right" vertical="center"/>
      <protection hidden="1"/>
    </xf>
    <xf numFmtId="168" fontId="42" fillId="50" borderId="47" xfId="0" applyNumberFormat="1" applyFont="1" applyFill="1" applyBorder="1" applyAlignment="1" applyProtection="1">
      <alignment horizontal="center" vertical="center"/>
      <protection hidden="1"/>
    </xf>
    <xf numFmtId="0" fontId="30" fillId="39" borderId="80" xfId="0" applyFont="1" applyFill="1" applyBorder="1" applyAlignment="1" applyProtection="1">
      <alignment horizontal="center" vertical="center"/>
      <protection hidden="1"/>
    </xf>
    <xf numFmtId="0" fontId="30" fillId="39" borderId="81" xfId="0" applyFont="1" applyFill="1" applyBorder="1" applyAlignment="1" applyProtection="1">
      <alignment horizontal="center" vertical="center"/>
      <protection hidden="1"/>
    </xf>
    <xf numFmtId="49" fontId="113" fillId="34" borderId="21" xfId="0" applyNumberFormat="1" applyFont="1" applyFill="1" applyBorder="1" applyAlignment="1" applyProtection="1">
      <alignment horizontal="center" vertical="center"/>
      <protection hidden="1"/>
    </xf>
    <xf numFmtId="0" fontId="113" fillId="34" borderId="24" xfId="0" applyNumberFormat="1" applyFont="1" applyFill="1" applyBorder="1" applyAlignment="1" applyProtection="1">
      <alignment horizontal="center" vertical="center"/>
      <protection hidden="1"/>
    </xf>
    <xf numFmtId="0" fontId="128" fillId="34" borderId="0" xfId="0" applyFont="1" applyFill="1" applyAlignment="1" applyProtection="1">
      <alignment horizontal="right" vertical="center"/>
      <protection hidden="1"/>
    </xf>
    <xf numFmtId="1" fontId="42" fillId="48" borderId="17" xfId="0" applyNumberFormat="1" applyFont="1" applyFill="1" applyBorder="1" applyAlignment="1" applyProtection="1">
      <alignment horizontal="center" vertical="center"/>
      <protection hidden="1"/>
    </xf>
    <xf numFmtId="1" fontId="42" fillId="48" borderId="18" xfId="0" applyNumberFormat="1" applyFont="1" applyFill="1" applyBorder="1" applyAlignment="1" applyProtection="1">
      <alignment horizontal="center" vertical="center"/>
      <protection hidden="1"/>
    </xf>
    <xf numFmtId="170" fontId="76" fillId="42" borderId="21" xfId="0" applyNumberFormat="1" applyFont="1" applyFill="1" applyBorder="1" applyAlignment="1" applyProtection="1">
      <alignment horizontal="center" vertical="center"/>
      <protection hidden="1"/>
    </xf>
    <xf numFmtId="170" fontId="76" fillId="42" borderId="24" xfId="0" applyNumberFormat="1" applyFont="1" applyFill="1" applyBorder="1" applyAlignment="1" applyProtection="1">
      <alignment horizontal="center" vertical="center"/>
      <protection hidden="1"/>
    </xf>
    <xf numFmtId="0" fontId="51" fillId="2" borderId="47" xfId="0" applyFont="1" applyFill="1" applyBorder="1" applyAlignment="1" applyProtection="1">
      <alignment horizontal="center" vertical="center"/>
      <protection hidden="1"/>
    </xf>
    <xf numFmtId="0" fontId="50" fillId="43" borderId="0" xfId="0" applyFont="1" applyFill="1" applyAlignment="1" applyProtection="1">
      <alignment horizontal="center"/>
      <protection hidden="1"/>
    </xf>
    <xf numFmtId="0" fontId="124" fillId="48" borderId="25" xfId="0" applyFont="1" applyFill="1" applyBorder="1" applyAlignment="1" applyProtection="1">
      <alignment horizontal="center" vertical="center"/>
      <protection locked="0"/>
    </xf>
    <xf numFmtId="0" fontId="124" fillId="48" borderId="9" xfId="0" applyFont="1" applyFill="1" applyBorder="1" applyAlignment="1" applyProtection="1">
      <alignment horizontal="center" vertical="center"/>
      <protection locked="0"/>
    </xf>
    <xf numFmtId="0" fontId="124" fillId="48" borderId="22" xfId="0" applyFont="1" applyFill="1" applyBorder="1" applyAlignment="1" applyProtection="1">
      <alignment horizontal="center" vertical="center"/>
      <protection locked="0"/>
    </xf>
    <xf numFmtId="0" fontId="125" fillId="34" borderId="0" xfId="0" applyFont="1" applyFill="1" applyProtection="1">
      <protection locked="0"/>
    </xf>
    <xf numFmtId="0" fontId="135" fillId="39" borderId="16" xfId="0" applyFont="1" applyFill="1" applyBorder="1" applyAlignment="1" applyProtection="1">
      <alignment horizontal="center" vertical="center"/>
      <protection locked="0"/>
    </xf>
    <xf numFmtId="0" fontId="126" fillId="39" borderId="26" xfId="0" applyFont="1" applyFill="1" applyBorder="1" applyAlignment="1" applyProtection="1">
      <alignment horizontal="center" vertical="center"/>
      <protection locked="0"/>
    </xf>
    <xf numFmtId="0" fontId="131" fillId="34" borderId="0" xfId="0" applyFont="1" applyFill="1" applyAlignment="1" applyProtection="1">
      <alignment horizontal="center" vertical="center"/>
      <protection locked="0"/>
    </xf>
    <xf numFmtId="20" fontId="135" fillId="39" borderId="0" xfId="0" applyNumberFormat="1" applyFont="1" applyFill="1" applyAlignment="1" applyProtection="1">
      <alignment horizontal="center" vertical="center"/>
      <protection locked="0"/>
    </xf>
    <xf numFmtId="170" fontId="135" fillId="39" borderId="0" xfId="0" applyNumberFormat="1" applyFont="1" applyFill="1" applyAlignment="1" applyProtection="1">
      <alignment horizontal="center" vertical="center"/>
      <protection locked="0"/>
    </xf>
    <xf numFmtId="0" fontId="126" fillId="34" borderId="0" xfId="0" applyFont="1" applyFill="1" applyAlignment="1" applyProtection="1">
      <alignment horizontal="center" vertical="center"/>
      <protection locked="0"/>
    </xf>
    <xf numFmtId="0" fontId="126" fillId="34" borderId="0" xfId="0" applyFont="1" applyFill="1" applyProtection="1">
      <protection locked="0"/>
    </xf>
    <xf numFmtId="0" fontId="126" fillId="0" borderId="0" xfId="0" applyFont="1" applyProtection="1">
      <protection locked="0"/>
    </xf>
    <xf numFmtId="49" fontId="13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23" fillId="34" borderId="0" xfId="0" applyFont="1" applyFill="1" applyProtection="1">
      <protection locked="0"/>
    </xf>
    <xf numFmtId="0" fontId="135" fillId="34" borderId="0" xfId="0" applyFont="1" applyFill="1" applyAlignment="1" applyProtection="1">
      <alignment horizontal="center" vertical="center"/>
      <protection locked="0"/>
    </xf>
    <xf numFmtId="49" fontId="135" fillId="34" borderId="0" xfId="0" applyNumberFormat="1" applyFont="1" applyFill="1" applyAlignment="1" applyProtection="1">
      <alignment horizontal="center" vertical="center" wrapText="1"/>
      <protection locked="0"/>
    </xf>
    <xf numFmtId="0" fontId="129" fillId="0" borderId="0" xfId="0" applyFont="1" applyProtection="1">
      <protection locked="0"/>
    </xf>
    <xf numFmtId="49" fontId="131" fillId="39" borderId="16" xfId="0" applyNumberFormat="1" applyFont="1" applyFill="1" applyBorder="1" applyAlignment="1" applyProtection="1">
      <alignment horizontal="center" vertical="center"/>
      <protection locked="0"/>
    </xf>
    <xf numFmtId="170" fontId="91" fillId="40" borderId="45" xfId="0" applyNumberFormat="1" applyFont="1" applyFill="1" applyBorder="1" applyAlignment="1" applyProtection="1">
      <alignment horizontal="center" vertical="center"/>
      <protection locked="0"/>
    </xf>
    <xf numFmtId="170" fontId="91" fillId="40" borderId="46" xfId="0" applyNumberFormat="1" applyFont="1" applyFill="1" applyBorder="1" applyAlignment="1" applyProtection="1">
      <alignment horizontal="center" vertical="center"/>
      <protection locked="0"/>
    </xf>
    <xf numFmtId="175" fontId="48" fillId="39" borderId="0" xfId="0" applyNumberFormat="1" applyFont="1" applyFill="1" applyBorder="1" applyAlignment="1" applyProtection="1">
      <alignment horizontal="center" vertical="center"/>
      <protection locked="0"/>
    </xf>
    <xf numFmtId="178" fontId="32" fillId="39" borderId="0" xfId="0" applyNumberFormat="1" applyFont="1" applyFill="1" applyBorder="1" applyAlignment="1" applyProtection="1">
      <alignment horizontal="center" vertical="center"/>
      <protection locked="0"/>
    </xf>
  </cellXfs>
  <cellStyles count="299">
    <cellStyle name="20% - Cor1" xfId="24" builtinId="30" customBuiltin="1"/>
    <cellStyle name="20% - Cor2" xfId="28" builtinId="34" customBuiltin="1"/>
    <cellStyle name="20% - Cor3" xfId="32" builtinId="38" customBuiltin="1"/>
    <cellStyle name="20% - Cor4" xfId="36" builtinId="42" customBuiltin="1"/>
    <cellStyle name="20% - Cor5" xfId="40" builtinId="46" customBuiltin="1"/>
    <cellStyle name="20% - Cor6" xfId="44" builtinId="50" customBuiltin="1"/>
    <cellStyle name="40% - Cor1" xfId="25" builtinId="31" customBuiltin="1"/>
    <cellStyle name="40% - Cor2" xfId="29" builtinId="35" customBuiltin="1"/>
    <cellStyle name="40% - Cor3" xfId="33" builtinId="39" customBuiltin="1"/>
    <cellStyle name="40% - Cor4" xfId="37" builtinId="43" customBuiltin="1"/>
    <cellStyle name="40% - Cor5" xfId="41" builtinId="47" customBuiltin="1"/>
    <cellStyle name="40% - Cor6" xfId="45" builtinId="51" customBuiltin="1"/>
    <cellStyle name="60% - Cor1" xfId="26" builtinId="32" customBuiltin="1"/>
    <cellStyle name="60% - Cor2" xfId="30" builtinId="36" customBuiltin="1"/>
    <cellStyle name="60% - Cor3" xfId="34" builtinId="40" customBuiltin="1"/>
    <cellStyle name="60% - Cor4" xfId="38" builtinId="44" customBuiltin="1"/>
    <cellStyle name="60% - Cor5" xfId="42" builtinId="48" customBuiltin="1"/>
    <cellStyle name="60% - Cor6" xfId="46" builtinId="52" customBuiltin="1"/>
    <cellStyle name="Cabeçalho 1" xfId="11" builtinId="16" customBuiltin="1"/>
    <cellStyle name="Cabeçalho 2" xfId="6" builtinId="17" customBuiltin="1"/>
    <cellStyle name="Cabeçalho 3" xfId="7" builtinId="18" customBuiltin="1"/>
    <cellStyle name="Cabeçalho 4" xfId="12" builtinId="19" customBuiltin="1"/>
    <cellStyle name="Cálculo" xfId="18" builtinId="22" customBuiltin="1"/>
    <cellStyle name="Célula Ligada" xfId="19" builtinId="24" customBuiltin="1"/>
    <cellStyle name="Cor1" xfId="23" builtinId="29" customBuiltin="1"/>
    <cellStyle name="Cor2" xfId="27" builtinId="33" customBuiltin="1"/>
    <cellStyle name="Cor3" xfId="31" builtinId="37" customBuiltin="1"/>
    <cellStyle name="Cor4" xfId="35" builtinId="41" customBuiltin="1"/>
    <cellStyle name="Cor5" xfId="39" builtinId="45" customBuiltin="1"/>
    <cellStyle name="Cor6" xfId="43" builtinId="49" customBuiltin="1"/>
    <cellStyle name="Correto" xfId="13" builtinId="26" customBuiltin="1"/>
    <cellStyle name="Entrada" xfId="16" builtinId="20" customBuilti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" xfId="293" builtinId="8" hidden="1"/>
    <cellStyle name="Hiperligação" xfId="295" builtinId="8" hidden="1"/>
    <cellStyle name="Hiperligação" xfId="297" builtinId="8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Hiperligação Visitada" xfId="294" builtinId="9" hidden="1"/>
    <cellStyle name="Hiperligação Visitada" xfId="296" builtinId="9" hidden="1"/>
    <cellStyle name="Hiperligação Visitada" xfId="298" builtinId="9" hidden="1"/>
    <cellStyle name="Incorreto" xfId="14" builtinId="27" customBuiltin="1"/>
    <cellStyle name="Moeda" xfId="3" builtinId="4" customBuiltin="1"/>
    <cellStyle name="Moeda [0]" xfId="4" builtinId="7" customBuiltin="1"/>
    <cellStyle name="Neutro" xfId="15" builtinId="28" customBuiltin="1"/>
    <cellStyle name="Normal" xfId="0" builtinId="0" customBuiltin="1"/>
    <cellStyle name="Nota" xfId="8" builtinId="10" customBuiltin="1"/>
    <cellStyle name="Percentagem" xfId="5" builtinId="5" customBuiltin="1"/>
    <cellStyle name="Saída" xfId="17" builtinId="21" customBuiltin="1"/>
    <cellStyle name="Separador de milhares [0]" xfId="2" builtinId="6" customBuiltin="1"/>
    <cellStyle name="Texto de Aviso" xfId="21" builtinId="11" customBuiltin="1"/>
    <cellStyle name="Texto Explicativo" xfId="9" builtinId="53" customBuiltin="1"/>
    <cellStyle name="Título" xfId="10" builtinId="15" customBuiltin="1"/>
    <cellStyle name="Total" xfId="22" builtinId="25" customBuiltin="1"/>
    <cellStyle name="Verificar Célula" xfId="20" builtinId="23" customBuiltin="1"/>
    <cellStyle name="Vírgula" xfId="1" builtinId="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  <mruColors>
      <color rgb="FF8F3431"/>
      <color rgb="FFFFFADB"/>
      <color rgb="FFFFFBEB"/>
      <color rgb="FFFEFBF4"/>
      <color rgb="FFF4FAFD"/>
      <color rgb="FFF4F0FF"/>
      <color rgb="FFFFEDDE"/>
      <color rgb="FFFFE9E9"/>
      <color rgb="FFFFF2D0"/>
      <color rgb="FFFFF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1231900</xdr:colOff>
      <xdr:row>116</xdr:row>
      <xdr:rowOff>634999</xdr:rowOff>
    </xdr:from>
    <xdr:to>
      <xdr:col>2</xdr:col>
      <xdr:colOff>3904673</xdr:colOff>
      <xdr:row>122</xdr:row>
      <xdr:rowOff>41443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991CF-7BFF-C143-A9FA-B2201B516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5900" y="74929999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1358900</xdr:colOff>
      <xdr:row>61</xdr:row>
      <xdr:rowOff>12700</xdr:rowOff>
    </xdr:from>
    <xdr:to>
      <xdr:col>2</xdr:col>
      <xdr:colOff>3218873</xdr:colOff>
      <xdr:row>68</xdr:row>
      <xdr:rowOff>137491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A976F6F-7A5D-AE4A-9772-5FAA1336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82900" y="39128700"/>
          <a:ext cx="5352473" cy="4379291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317499</xdr:colOff>
      <xdr:row>7</xdr:row>
      <xdr:rowOff>254001</xdr:rowOff>
    </xdr:from>
    <xdr:to>
      <xdr:col>2</xdr:col>
      <xdr:colOff>5108002</xdr:colOff>
      <xdr:row>11</xdr:row>
      <xdr:rowOff>571501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4333806-A9AF-B642-98D8-B8A880D53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1841499" y="2413001"/>
          <a:ext cx="8283003" cy="2095500"/>
        </a:xfrm>
        <a:prstGeom prst="rect">
          <a:avLst/>
        </a:prstGeom>
      </xdr:spPr>
    </xdr:pic>
    <xdr:clientData/>
  </xdr:twoCellAnchor>
  <xdr:twoCellAnchor editAs="oneCell">
    <xdr:from>
      <xdr:col>20</xdr:col>
      <xdr:colOff>105834</xdr:colOff>
      <xdr:row>0</xdr:row>
      <xdr:rowOff>0</xdr:rowOff>
    </xdr:from>
    <xdr:to>
      <xdr:col>24</xdr:col>
      <xdr:colOff>525441</xdr:colOff>
      <xdr:row>3</xdr:row>
      <xdr:rowOff>92148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EA049DF-FECE-4941-8AAC-8169D7673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57834" y="0"/>
          <a:ext cx="4928107" cy="12351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2</xdr:col>
      <xdr:colOff>2672773</xdr:colOff>
      <xdr:row>180</xdr:row>
      <xdr:rowOff>803444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35C48A7-44A3-464F-B0D7-0A4F0FE5B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106805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2</xdr:col>
      <xdr:colOff>2672773</xdr:colOff>
      <xdr:row>240</xdr:row>
      <xdr:rowOff>485944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C8F630E-EC20-7042-89C0-10437C59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463675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2</xdr:col>
      <xdr:colOff>2672773</xdr:colOff>
      <xdr:row>298</xdr:row>
      <xdr:rowOff>676444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927BC96-21BC-2A4F-91A6-E123D74B0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818640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2672773</xdr:colOff>
      <xdr:row>357</xdr:row>
      <xdr:rowOff>676444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F88A655-5151-DB4E-84A8-E3DBA69F8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2178050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2</xdr:col>
      <xdr:colOff>2672773</xdr:colOff>
      <xdr:row>415</xdr:row>
      <xdr:rowOff>803444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7B43ABE-2C4B-FA4D-A89C-6175B69F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2536825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2</xdr:col>
      <xdr:colOff>2672773</xdr:colOff>
      <xdr:row>472</xdr:row>
      <xdr:rowOff>676444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764B78E4-54BE-D945-A0CB-E05DF2D8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2889885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525</xdr:row>
      <xdr:rowOff>0</xdr:rowOff>
    </xdr:from>
    <xdr:to>
      <xdr:col>2</xdr:col>
      <xdr:colOff>2672773</xdr:colOff>
      <xdr:row>530</xdr:row>
      <xdr:rowOff>485944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19B2BDA6-DE4B-ED40-89F9-A6394ED22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25056500"/>
          <a:ext cx="6165273" cy="28354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2</xdr:col>
      <xdr:colOff>2672773</xdr:colOff>
      <xdr:row>587</xdr:row>
      <xdr:rowOff>676444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2610816-0A3D-7D45-A9D1-DA6BCBB55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0997500"/>
          <a:ext cx="6165273" cy="2835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HF627"/>
  <sheetViews>
    <sheetView tabSelected="1" view="pageLayout" topLeftCell="A576" zoomScale="20" zoomScaleNormal="37" zoomScaleSheetLayoutView="15" zoomScalePageLayoutView="20" workbookViewId="0">
      <selection activeCell="I598" sqref="I598:J598"/>
    </sheetView>
  </sheetViews>
  <sheetFormatPr baseColWidth="10" defaultColWidth="9.3984375" defaultRowHeight="20"/>
  <cols>
    <col min="1" max="1" width="23.59765625" style="223" customWidth="1"/>
    <col min="2" max="2" width="55" style="3" customWidth="1"/>
    <col min="3" max="3" width="84.59765625" style="3" customWidth="1"/>
    <col min="4" max="4" width="55.19921875" style="3" customWidth="1"/>
    <col min="5" max="5" width="15" style="3" customWidth="1"/>
    <col min="6" max="6" width="51.19921875" style="3" customWidth="1"/>
    <col min="7" max="7" width="47.19921875" style="3" customWidth="1"/>
    <col min="8" max="8" width="44.19921875" style="3" customWidth="1"/>
    <col min="9" max="9" width="50.59765625" style="3" customWidth="1"/>
    <col min="10" max="10" width="44.19921875" style="3" customWidth="1"/>
    <col min="11" max="14" width="48.19921875" style="3" customWidth="1"/>
    <col min="15" max="15" width="19" style="3" customWidth="1"/>
    <col min="16" max="16" width="0.796875" style="3" customWidth="1"/>
    <col min="17" max="17" width="48.19921875" style="3" customWidth="1"/>
    <col min="18" max="18" width="18.796875" style="3" customWidth="1"/>
    <col min="19" max="19" width="0.796875" style="3" customWidth="1"/>
    <col min="20" max="20" width="48.19921875" style="3" customWidth="1"/>
    <col min="21" max="21" width="19" style="3" customWidth="1"/>
    <col min="22" max="22" width="0.796875" style="3" customWidth="1"/>
    <col min="23" max="23" width="48.19921875" style="3" customWidth="1"/>
    <col min="24" max="24" width="3.3984375" style="3" customWidth="1"/>
    <col min="25" max="25" width="31.796875" style="3" customWidth="1"/>
    <col min="26" max="26" width="24.59765625" style="3" customWidth="1"/>
    <col min="27" max="27" width="33.59765625" style="3" customWidth="1"/>
    <col min="28" max="214" width="9.3984375" style="44"/>
    <col min="215" max="16384" width="9.3984375" style="3"/>
  </cols>
  <sheetData>
    <row r="1" spans="1:214" ht="15" customHeight="1">
      <c r="A1" s="20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14" ht="65" customHeight="1">
      <c r="A2" s="4"/>
      <c r="B2" s="18"/>
      <c r="C2" s="18"/>
      <c r="D2" s="4"/>
      <c r="E2" s="4"/>
      <c r="F2" s="4"/>
      <c r="G2" s="547" t="s">
        <v>57</v>
      </c>
      <c r="H2" s="548"/>
      <c r="I2" s="548"/>
      <c r="J2" s="548"/>
      <c r="K2" s="548"/>
      <c r="L2" s="549"/>
      <c r="M2" s="13"/>
      <c r="N2" s="13"/>
      <c r="O2" s="14"/>
      <c r="P2" s="14"/>
      <c r="Q2" s="15"/>
      <c r="R2" s="4"/>
      <c r="S2" s="4"/>
      <c r="T2" s="1"/>
      <c r="U2" s="2"/>
      <c r="W2" s="4"/>
      <c r="X2" s="5"/>
      <c r="Y2" s="5"/>
      <c r="Z2" s="5"/>
      <c r="AA2" s="5"/>
    </row>
    <row r="3" spans="1:214" ht="10" customHeight="1">
      <c r="A3" s="4"/>
      <c r="B3" s="18"/>
      <c r="C3" s="18"/>
      <c r="D3" s="4"/>
      <c r="E3" s="4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8"/>
      <c r="R3" s="4"/>
      <c r="S3" s="4"/>
      <c r="T3" s="4"/>
      <c r="U3" s="4"/>
      <c r="W3" s="4"/>
      <c r="X3" s="4"/>
      <c r="Y3" s="4"/>
      <c r="Z3" s="4"/>
      <c r="AA3" s="4"/>
    </row>
    <row r="4" spans="1:214" ht="55" customHeight="1">
      <c r="A4" s="3"/>
      <c r="B4" s="331"/>
      <c r="C4" s="332"/>
      <c r="D4" s="4"/>
      <c r="E4" s="4"/>
      <c r="F4" s="4"/>
      <c r="G4" s="550" t="s">
        <v>58</v>
      </c>
      <c r="H4" s="551"/>
      <c r="I4" s="551"/>
      <c r="J4" s="551"/>
      <c r="K4" s="551"/>
      <c r="L4" s="552"/>
      <c r="M4" s="19"/>
      <c r="N4" s="19"/>
      <c r="O4" s="19"/>
      <c r="P4" s="19"/>
      <c r="Q4" s="669" t="s">
        <v>97</v>
      </c>
      <c r="R4" s="669"/>
      <c r="S4" s="669"/>
      <c r="T4" s="669"/>
      <c r="U4" s="669"/>
      <c r="V4" s="669"/>
      <c r="W4" s="669"/>
      <c r="X4" s="669"/>
      <c r="Y4" s="669"/>
      <c r="Z4" s="669"/>
      <c r="AA4" s="669"/>
    </row>
    <row r="5" spans="1:214" ht="12" customHeight="1">
      <c r="A5" s="3"/>
      <c r="B5" s="266"/>
      <c r="C5" s="33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14" ht="7" customHeight="1">
      <c r="B6" s="334"/>
      <c r="C6" s="335"/>
      <c r="D6" s="24"/>
      <c r="E6" s="24"/>
      <c r="F6" s="25"/>
      <c r="G6" s="24"/>
      <c r="H6" s="336"/>
      <c r="I6" s="336"/>
      <c r="J6" s="337"/>
      <c r="K6" s="24"/>
      <c r="L6" s="24"/>
      <c r="M6" s="24"/>
      <c r="N6" s="24"/>
      <c r="O6" s="24"/>
      <c r="P6" s="24"/>
      <c r="Q6" s="338"/>
      <c r="R6" s="339"/>
      <c r="S6" s="339"/>
      <c r="T6" s="339"/>
      <c r="U6" s="339"/>
      <c r="V6" s="339"/>
      <c r="W6" s="339"/>
      <c r="X6" s="339"/>
      <c r="Y6" s="339"/>
      <c r="Z6" s="339"/>
      <c r="AA6" s="340"/>
    </row>
    <row r="7" spans="1:214" ht="10" customHeight="1">
      <c r="B7" s="341"/>
      <c r="C7" s="342"/>
      <c r="D7" s="343"/>
      <c r="E7" s="343"/>
      <c r="F7" s="344"/>
      <c r="G7" s="345"/>
      <c r="H7" s="345"/>
      <c r="I7" s="343"/>
      <c r="J7" s="345"/>
      <c r="K7" s="344"/>
      <c r="L7" s="344"/>
      <c r="M7" s="344"/>
      <c r="N7" s="344"/>
      <c r="O7" s="343"/>
      <c r="P7" s="343"/>
      <c r="Q7" s="343"/>
      <c r="R7" s="346"/>
      <c r="S7" s="31"/>
      <c r="T7" s="31"/>
      <c r="U7" s="31"/>
      <c r="V7" s="31"/>
      <c r="W7" s="31"/>
      <c r="X7" s="31"/>
      <c r="Y7" s="31"/>
      <c r="Z7" s="296"/>
      <c r="AA7" s="296"/>
    </row>
    <row r="8" spans="1:214" ht="57" customHeight="1">
      <c r="A8" s="3"/>
      <c r="B8" s="266"/>
      <c r="C8" s="333"/>
      <c r="D8" s="638" t="s">
        <v>49</v>
      </c>
      <c r="E8" s="638"/>
      <c r="F8" s="639"/>
      <c r="G8" s="670" t="s">
        <v>77</v>
      </c>
      <c r="H8" s="671"/>
      <c r="I8" s="671"/>
      <c r="J8" s="671"/>
      <c r="K8" s="671"/>
      <c r="L8" s="672"/>
      <c r="M8" s="465"/>
      <c r="N8" s="465"/>
      <c r="O8" s="465"/>
      <c r="P8" s="466"/>
      <c r="Q8" s="467"/>
      <c r="R8" s="468"/>
      <c r="S8" s="469"/>
      <c r="T8" s="553" t="s">
        <v>27</v>
      </c>
      <c r="U8" s="554"/>
      <c r="V8" s="555"/>
      <c r="W8" s="646">
        <f ca="1">TODAY()</f>
        <v>44069</v>
      </c>
      <c r="X8" s="647"/>
      <c r="Y8" s="647"/>
      <c r="Z8" s="647"/>
      <c r="AA8" s="648"/>
    </row>
    <row r="9" spans="1:214" ht="20" customHeight="1">
      <c r="A9" s="3"/>
      <c r="B9" s="266"/>
      <c r="C9" s="267"/>
      <c r="D9" s="470"/>
      <c r="E9" s="470"/>
      <c r="F9" s="470"/>
      <c r="G9" s="673"/>
      <c r="H9" s="673"/>
      <c r="I9" s="673"/>
      <c r="J9" s="673"/>
      <c r="K9" s="673"/>
      <c r="L9" s="673"/>
      <c r="M9" s="471"/>
      <c r="N9" s="471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72"/>
      <c r="AA9" s="472"/>
    </row>
    <row r="10" spans="1:214" s="251" customFormat="1" ht="53" customHeight="1">
      <c r="B10" s="659"/>
      <c r="C10" s="660"/>
      <c r="D10" s="657" t="s">
        <v>23</v>
      </c>
      <c r="E10" s="657"/>
      <c r="F10" s="657"/>
      <c r="G10" s="674" t="s">
        <v>53</v>
      </c>
      <c r="H10" s="674"/>
      <c r="I10" s="674"/>
      <c r="J10" s="674"/>
      <c r="K10" s="674"/>
      <c r="L10" s="674"/>
      <c r="M10" s="473"/>
      <c r="N10" s="473"/>
      <c r="O10" s="474"/>
      <c r="P10" s="475"/>
      <c r="Q10" s="476"/>
      <c r="R10" s="475"/>
      <c r="S10" s="663" t="s">
        <v>50</v>
      </c>
      <c r="T10" s="663"/>
      <c r="U10" s="663"/>
      <c r="V10" s="675" t="s">
        <v>51</v>
      </c>
      <c r="W10" s="675"/>
      <c r="X10" s="675"/>
      <c r="Y10" s="675"/>
      <c r="Z10" s="675"/>
      <c r="AA10" s="675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</row>
    <row r="11" spans="1:214" ht="10" customHeight="1">
      <c r="B11" s="276"/>
      <c r="C11" s="267"/>
      <c r="D11" s="477"/>
      <c r="E11" s="477"/>
      <c r="F11" s="469"/>
      <c r="G11" s="676"/>
      <c r="H11" s="677"/>
      <c r="I11" s="676"/>
      <c r="J11" s="678"/>
      <c r="K11" s="677"/>
      <c r="L11" s="677"/>
      <c r="M11" s="478"/>
      <c r="N11" s="479"/>
      <c r="O11" s="471"/>
      <c r="P11" s="469"/>
      <c r="Q11" s="480"/>
      <c r="R11" s="469"/>
      <c r="S11" s="470"/>
      <c r="T11" s="481"/>
      <c r="U11" s="482"/>
      <c r="V11" s="679"/>
      <c r="W11" s="680"/>
      <c r="X11" s="681"/>
      <c r="Y11" s="681"/>
      <c r="Z11" s="681"/>
      <c r="AA11" s="673"/>
    </row>
    <row r="12" spans="1:214" s="251" customFormat="1" ht="53" customHeight="1">
      <c r="B12" s="276"/>
      <c r="C12" s="267"/>
      <c r="D12" s="657" t="s">
        <v>21</v>
      </c>
      <c r="E12" s="657"/>
      <c r="F12" s="657"/>
      <c r="G12" s="682" t="s">
        <v>22</v>
      </c>
      <c r="H12" s="682"/>
      <c r="I12" s="682"/>
      <c r="J12" s="682"/>
      <c r="K12" s="682"/>
      <c r="L12" s="682"/>
      <c r="M12" s="483"/>
      <c r="N12" s="483"/>
      <c r="O12" s="484"/>
      <c r="P12" s="475"/>
      <c r="Q12" s="485"/>
      <c r="R12" s="475"/>
      <c r="S12" s="657" t="s">
        <v>25</v>
      </c>
      <c r="T12" s="657"/>
      <c r="U12" s="657"/>
      <c r="V12" s="675" t="s">
        <v>52</v>
      </c>
      <c r="W12" s="675"/>
      <c r="X12" s="675"/>
      <c r="Y12" s="675"/>
      <c r="Z12" s="675"/>
      <c r="AA12" s="675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</row>
    <row r="13" spans="1:214" s="251" customFormat="1" ht="7" customHeight="1">
      <c r="B13" s="276"/>
      <c r="C13" s="267"/>
      <c r="D13" s="486"/>
      <c r="E13" s="486"/>
      <c r="F13" s="487"/>
      <c r="G13" s="684"/>
      <c r="H13" s="685"/>
      <c r="I13" s="684"/>
      <c r="J13" s="685"/>
      <c r="K13" s="685"/>
      <c r="L13" s="685"/>
      <c r="M13" s="488"/>
      <c r="N13" s="489"/>
      <c r="O13" s="490"/>
      <c r="P13" s="475"/>
      <c r="Q13" s="475"/>
      <c r="R13" s="475"/>
      <c r="S13" s="491"/>
      <c r="T13" s="516"/>
      <c r="U13" s="492"/>
      <c r="V13" s="679"/>
      <c r="W13" s="680"/>
      <c r="X13" s="686"/>
      <c r="Y13" s="686"/>
      <c r="Z13" s="686"/>
      <c r="AA13" s="683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</row>
    <row r="14" spans="1:214" s="251" customFormat="1" ht="53" customHeight="1">
      <c r="B14" s="348"/>
      <c r="C14" s="349"/>
      <c r="D14" s="663" t="s">
        <v>15</v>
      </c>
      <c r="E14" s="663"/>
      <c r="F14" s="663"/>
      <c r="G14" s="687" t="s">
        <v>24</v>
      </c>
      <c r="H14" s="687"/>
      <c r="I14" s="687"/>
      <c r="J14" s="687"/>
      <c r="K14" s="687"/>
      <c r="L14" s="687"/>
      <c r="M14" s="493"/>
      <c r="N14" s="493"/>
      <c r="O14" s="494"/>
      <c r="P14" s="475"/>
      <c r="Q14" s="475"/>
      <c r="R14" s="495"/>
      <c r="S14" s="663" t="s">
        <v>26</v>
      </c>
      <c r="T14" s="663"/>
      <c r="U14" s="663"/>
      <c r="V14" s="675">
        <v>2020</v>
      </c>
      <c r="W14" s="675"/>
      <c r="X14" s="675"/>
      <c r="Y14" s="675"/>
      <c r="Z14" s="675"/>
      <c r="AA14" s="675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</row>
    <row r="15" spans="1:214" s="251" customFormat="1" ht="7" customHeight="1">
      <c r="A15" s="350"/>
      <c r="B15" s="351"/>
      <c r="C15" s="351"/>
      <c r="D15" s="20"/>
      <c r="E15" s="20"/>
      <c r="F15" s="21"/>
      <c r="G15" s="352"/>
      <c r="H15" s="352"/>
      <c r="I15" s="352"/>
      <c r="J15" s="352"/>
      <c r="K15" s="353"/>
      <c r="L15" s="353"/>
      <c r="M15" s="353"/>
      <c r="N15" s="352"/>
      <c r="P15" s="250"/>
      <c r="Q15" s="5"/>
      <c r="R15" s="354"/>
      <c r="S15" s="355"/>
      <c r="T15" s="250"/>
      <c r="U15" s="250"/>
      <c r="V15" s="356"/>
      <c r="W15" s="296"/>
      <c r="X15" s="296"/>
      <c r="Y15" s="250"/>
      <c r="Z15" s="296"/>
      <c r="AA15" s="296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</row>
    <row r="16" spans="1:214" ht="12" customHeight="1">
      <c r="A16" s="357"/>
      <c r="B16" s="234"/>
      <c r="C16" s="358"/>
      <c r="D16" s="22"/>
      <c r="E16" s="22"/>
      <c r="F16" s="23"/>
      <c r="G16" s="359"/>
      <c r="H16" s="360"/>
      <c r="I16" s="359"/>
      <c r="J16" s="361"/>
      <c r="K16" s="361"/>
      <c r="L16" s="361"/>
      <c r="M16" s="361"/>
      <c r="N16" s="361"/>
      <c r="O16" s="362"/>
      <c r="P16" s="363"/>
      <c r="Q16" s="364"/>
      <c r="R16" s="364"/>
      <c r="S16" s="365"/>
      <c r="T16" s="364"/>
      <c r="U16" s="364"/>
      <c r="V16" s="366"/>
      <c r="W16" s="366"/>
      <c r="X16" s="347"/>
      <c r="Y16" s="367"/>
      <c r="Z16" s="296"/>
      <c r="AA16" s="296"/>
    </row>
    <row r="17" spans="1:214" ht="7" customHeight="1">
      <c r="A17" s="368"/>
      <c r="B17" s="339"/>
      <c r="C17" s="369"/>
      <c r="D17" s="24"/>
      <c r="E17" s="24"/>
      <c r="F17" s="25"/>
      <c r="G17" s="24"/>
      <c r="H17" s="336"/>
      <c r="I17" s="336"/>
      <c r="J17" s="337"/>
      <c r="K17" s="24"/>
      <c r="L17" s="24"/>
      <c r="M17" s="24"/>
      <c r="N17" s="24"/>
      <c r="O17" s="24"/>
      <c r="P17" s="24"/>
      <c r="Q17" s="338"/>
      <c r="R17" s="339"/>
      <c r="S17" s="339"/>
      <c r="T17" s="339"/>
      <c r="U17" s="339"/>
      <c r="V17" s="339"/>
      <c r="W17" s="339"/>
      <c r="X17" s="339"/>
      <c r="Y17" s="339"/>
      <c r="Z17" s="339"/>
      <c r="AA17" s="340"/>
    </row>
    <row r="18" spans="1:214" ht="9" customHeight="1">
      <c r="A18" s="370"/>
      <c r="B18" s="371"/>
      <c r="C18" s="26"/>
      <c r="D18" s="26"/>
      <c r="E18" s="26"/>
      <c r="F18" s="27"/>
      <c r="G18" s="372"/>
      <c r="H18" s="373"/>
      <c r="I18" s="373"/>
      <c r="J18" s="27"/>
      <c r="K18" s="373"/>
      <c r="L18" s="373"/>
      <c r="M18" s="373"/>
      <c r="N18" s="372"/>
      <c r="O18" s="372"/>
      <c r="P18" s="27"/>
      <c r="Q18" s="27"/>
      <c r="R18" s="27"/>
      <c r="S18" s="374"/>
      <c r="T18" s="31"/>
      <c r="U18" s="375"/>
      <c r="V18" s="31"/>
      <c r="W18" s="31"/>
      <c r="X18" s="31"/>
      <c r="Y18" s="31"/>
      <c r="Z18" s="31"/>
      <c r="AA18" s="31"/>
    </row>
    <row r="19" spans="1:214" s="379" customFormat="1" ht="9" customHeight="1" thickBot="1">
      <c r="A19" s="206"/>
      <c r="B19" s="376"/>
      <c r="C19" s="376"/>
      <c r="D19" s="376"/>
      <c r="E19" s="376"/>
      <c r="F19" s="377"/>
      <c r="G19" s="31"/>
      <c r="H19" s="378"/>
      <c r="I19" s="378"/>
      <c r="J19" s="378"/>
      <c r="K19" s="378"/>
      <c r="L19" s="378"/>
      <c r="M19" s="378"/>
      <c r="N19" s="378"/>
      <c r="O19" s="378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</row>
    <row r="20" spans="1:214" s="380" customFormat="1" ht="104" customHeight="1" thickBot="1">
      <c r="A20" s="445"/>
      <c r="B20" s="446"/>
      <c r="C20" s="446"/>
      <c r="D20" s="447"/>
      <c r="E20" s="447"/>
      <c r="F20" s="447"/>
      <c r="G20" s="448" t="s">
        <v>30</v>
      </c>
      <c r="H20" s="653" t="s">
        <v>2</v>
      </c>
      <c r="I20" s="654"/>
      <c r="J20" s="517" t="s">
        <v>36</v>
      </c>
      <c r="K20" s="163" t="s">
        <v>3</v>
      </c>
      <c r="L20" s="164" t="s">
        <v>59</v>
      </c>
      <c r="M20" s="518" t="s">
        <v>60</v>
      </c>
      <c r="N20" s="573" t="s">
        <v>73</v>
      </c>
      <c r="O20" s="624"/>
      <c r="P20" s="625"/>
      <c r="Q20" s="576" t="s">
        <v>72</v>
      </c>
      <c r="R20" s="626"/>
      <c r="S20" s="627"/>
      <c r="T20" s="628" t="s">
        <v>74</v>
      </c>
      <c r="U20" s="629"/>
      <c r="V20" s="630"/>
      <c r="W20" s="449" t="s">
        <v>5</v>
      </c>
      <c r="X20" s="651" t="s">
        <v>6</v>
      </c>
      <c r="Y20" s="652"/>
      <c r="Z20" s="649" t="s">
        <v>12</v>
      </c>
      <c r="AA20" s="650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</row>
    <row r="21" spans="1:214" s="380" customFormat="1" ht="94" customHeight="1" thickBot="1">
      <c r="A21" s="124" t="s">
        <v>55</v>
      </c>
      <c r="B21" s="664" t="s">
        <v>1</v>
      </c>
      <c r="C21" s="665"/>
      <c r="D21" s="658" t="s">
        <v>0</v>
      </c>
      <c r="E21" s="658"/>
      <c r="F21" s="658"/>
      <c r="G21" s="450" t="s">
        <v>91</v>
      </c>
      <c r="H21" s="451" t="s">
        <v>4</v>
      </c>
      <c r="I21" s="452" t="s">
        <v>8</v>
      </c>
      <c r="J21" s="515" t="s">
        <v>7</v>
      </c>
      <c r="K21" s="496" t="s">
        <v>7</v>
      </c>
      <c r="L21" s="497" t="s">
        <v>7</v>
      </c>
      <c r="M21" s="515" t="s">
        <v>7</v>
      </c>
      <c r="N21" s="631" t="s">
        <v>7</v>
      </c>
      <c r="O21" s="631"/>
      <c r="P21" s="631"/>
      <c r="Q21" s="631" t="s">
        <v>7</v>
      </c>
      <c r="R21" s="631"/>
      <c r="S21" s="631"/>
      <c r="T21" s="631" t="s">
        <v>7</v>
      </c>
      <c r="U21" s="631"/>
      <c r="V21" s="631"/>
      <c r="W21" s="453" t="s">
        <v>13</v>
      </c>
      <c r="X21" s="668" t="s">
        <v>13</v>
      </c>
      <c r="Y21" s="668"/>
      <c r="Z21" s="631" t="s">
        <v>7</v>
      </c>
      <c r="AA21" s="63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</row>
    <row r="22" spans="1:214" s="29" customFormat="1" ht="16" customHeight="1">
      <c r="A22" s="125"/>
      <c r="B22" s="28"/>
      <c r="D22" s="28"/>
      <c r="E22" s="28"/>
      <c r="G22" s="30"/>
      <c r="I22" s="28"/>
      <c r="J22" s="31"/>
      <c r="K22" s="28"/>
      <c r="L22" s="28"/>
      <c r="M22" s="28"/>
      <c r="N22" s="28"/>
      <c r="O22" s="32"/>
      <c r="P22" s="28"/>
      <c r="R22" s="32"/>
      <c r="S22" s="28"/>
      <c r="U22" s="32"/>
      <c r="V22" s="28"/>
      <c r="X22" s="30"/>
      <c r="Y22" s="31"/>
      <c r="Z22" s="31"/>
      <c r="AA22" s="3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</row>
    <row r="23" spans="1:214" s="43" customFormat="1" ht="94" customHeight="1">
      <c r="A23" s="33">
        <f>B75</f>
        <v>1</v>
      </c>
      <c r="B23" s="661" t="str">
        <f>G60</f>
        <v>Zé das Carrinhas</v>
      </c>
      <c r="C23" s="662"/>
      <c r="D23" s="640" t="str">
        <f>G62</f>
        <v>driver e outros</v>
      </c>
      <c r="E23" s="641"/>
      <c r="F23" s="642"/>
      <c r="G23" s="454">
        <f>I78</f>
        <v>100</v>
      </c>
      <c r="H23" s="414">
        <f>C78</f>
        <v>1</v>
      </c>
      <c r="I23" s="455">
        <f>G23*H23</f>
        <v>100</v>
      </c>
      <c r="J23" s="456">
        <f>K101</f>
        <v>15</v>
      </c>
      <c r="K23" s="457">
        <f>L101</f>
        <v>15</v>
      </c>
      <c r="L23" s="458">
        <f>M101</f>
        <v>15</v>
      </c>
      <c r="M23" s="456">
        <f>N101</f>
        <v>15</v>
      </c>
      <c r="N23" s="635">
        <f>Q101</f>
        <v>15</v>
      </c>
      <c r="O23" s="636"/>
      <c r="P23" s="637"/>
      <c r="Q23" s="643">
        <f>T101</f>
        <v>15</v>
      </c>
      <c r="R23" s="644"/>
      <c r="S23" s="645"/>
      <c r="T23" s="632">
        <f>W101</f>
        <v>14</v>
      </c>
      <c r="U23" s="633"/>
      <c r="V23" s="634"/>
      <c r="W23" s="459">
        <f>U66</f>
        <v>0.23</v>
      </c>
      <c r="X23" s="655">
        <f>U68</f>
        <v>0.25</v>
      </c>
      <c r="Y23" s="656"/>
      <c r="Z23" s="666">
        <f>U70</f>
        <v>177.48</v>
      </c>
      <c r="AA23" s="667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</row>
    <row r="24" spans="1:214" s="29" customFormat="1" ht="16" customHeight="1">
      <c r="A24" s="34"/>
      <c r="B24" s="410"/>
      <c r="C24" s="411"/>
      <c r="D24" s="412"/>
      <c r="E24" s="412"/>
      <c r="F24" s="413"/>
      <c r="G24" s="460"/>
      <c r="H24" s="415"/>
      <c r="I24" s="16">
        <f t="shared" ref="I24:I42" si="0">G24*H24</f>
        <v>0</v>
      </c>
      <c r="J24" s="460"/>
      <c r="K24" s="460"/>
      <c r="L24" s="460"/>
      <c r="M24" s="460"/>
      <c r="N24" s="461"/>
      <c r="O24" s="462"/>
      <c r="P24" s="463"/>
      <c r="Q24" s="461"/>
      <c r="R24" s="462"/>
      <c r="S24" s="463"/>
      <c r="T24" s="461"/>
      <c r="U24" s="462"/>
      <c r="V24" s="463"/>
      <c r="W24" s="464"/>
      <c r="X24" s="463"/>
      <c r="Y24" s="464"/>
      <c r="Z24" s="408"/>
      <c r="AA24" s="409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</row>
    <row r="25" spans="1:214" s="43" customFormat="1" ht="94" customHeight="1">
      <c r="A25" s="33">
        <f>B130</f>
        <v>2</v>
      </c>
      <c r="B25" s="661" t="str">
        <f>G115</f>
        <v>nelson tudo ao início</v>
      </c>
      <c r="C25" s="662"/>
      <c r="D25" s="640" t="str">
        <f>G117</f>
        <v>especialista em Hi Tech</v>
      </c>
      <c r="E25" s="641"/>
      <c r="F25" s="642"/>
      <c r="G25" s="454">
        <f>I133</f>
        <v>200</v>
      </c>
      <c r="H25" s="414">
        <f>C133</f>
        <v>2</v>
      </c>
      <c r="I25" s="455">
        <f>G25*H25</f>
        <v>400</v>
      </c>
      <c r="J25" s="456">
        <f>K156</f>
        <v>2</v>
      </c>
      <c r="K25" s="457">
        <f>L156</f>
        <v>2</v>
      </c>
      <c r="L25" s="458">
        <f>M156</f>
        <v>2</v>
      </c>
      <c r="M25" s="456">
        <f>N156</f>
        <v>2</v>
      </c>
      <c r="N25" s="635">
        <f>Q156</f>
        <v>30</v>
      </c>
      <c r="O25" s="636"/>
      <c r="P25" s="637"/>
      <c r="Q25" s="643">
        <f>T156</f>
        <v>30</v>
      </c>
      <c r="R25" s="644"/>
      <c r="S25" s="645"/>
      <c r="T25" s="632">
        <f>W156</f>
        <v>28</v>
      </c>
      <c r="U25" s="633"/>
      <c r="V25" s="634"/>
      <c r="W25" s="459">
        <f>U121</f>
        <v>0.02</v>
      </c>
      <c r="X25" s="655">
        <f>U123</f>
        <v>0.02</v>
      </c>
      <c r="Y25" s="656"/>
      <c r="Z25" s="666">
        <f>U125</f>
        <v>492</v>
      </c>
      <c r="AA25" s="667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</row>
    <row r="26" spans="1:214" s="29" customFormat="1" ht="15" customHeight="1">
      <c r="A26" s="34"/>
      <c r="B26" s="410"/>
      <c r="C26" s="411"/>
      <c r="D26" s="412"/>
      <c r="E26" s="412"/>
      <c r="F26" s="413"/>
      <c r="G26" s="460"/>
      <c r="H26" s="415"/>
      <c r="I26" s="16">
        <f t="shared" si="0"/>
        <v>0</v>
      </c>
      <c r="J26" s="460"/>
      <c r="K26" s="460"/>
      <c r="L26" s="460"/>
      <c r="M26" s="460"/>
      <c r="N26" s="461"/>
      <c r="O26" s="462"/>
      <c r="P26" s="463"/>
      <c r="Q26" s="461"/>
      <c r="R26" s="462"/>
      <c r="S26" s="463"/>
      <c r="T26" s="461"/>
      <c r="U26" s="462"/>
      <c r="V26" s="463"/>
      <c r="W26" s="464"/>
      <c r="X26" s="463"/>
      <c r="Y26" s="464"/>
      <c r="Z26" s="408"/>
      <c r="AA26" s="40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</row>
    <row r="27" spans="1:214" s="43" customFormat="1" ht="94" customHeight="1">
      <c r="A27" s="33">
        <f>B188</f>
        <v>3</v>
      </c>
      <c r="B27" s="661" t="str">
        <f>G173</f>
        <v>guilherme das jolas</v>
      </c>
      <c r="C27" s="662"/>
      <c r="D27" s="640" t="str">
        <f>G175</f>
        <v xml:space="preserve">Rasta YA Man ! </v>
      </c>
      <c r="E27" s="641"/>
      <c r="F27" s="642"/>
      <c r="G27" s="454">
        <f>I191</f>
        <v>300</v>
      </c>
      <c r="H27" s="414">
        <f>C191</f>
        <v>3</v>
      </c>
      <c r="I27" s="455">
        <f>G27*H27</f>
        <v>900</v>
      </c>
      <c r="J27" s="456">
        <f>K214</f>
        <v>3</v>
      </c>
      <c r="K27" s="457">
        <f>L214</f>
        <v>3</v>
      </c>
      <c r="L27" s="458">
        <f>M214</f>
        <v>3</v>
      </c>
      <c r="M27" s="456">
        <f>N214</f>
        <v>3</v>
      </c>
      <c r="N27" s="635">
        <f>Q214</f>
        <v>45</v>
      </c>
      <c r="O27" s="636"/>
      <c r="P27" s="637"/>
      <c r="Q27" s="643">
        <f>T214</f>
        <v>45</v>
      </c>
      <c r="R27" s="644"/>
      <c r="S27" s="645"/>
      <c r="T27" s="632">
        <f>W214</f>
        <v>42</v>
      </c>
      <c r="U27" s="633"/>
      <c r="V27" s="634"/>
      <c r="W27" s="459">
        <f>U179</f>
        <v>0.03</v>
      </c>
      <c r="X27" s="655">
        <f>U181</f>
        <v>0.03</v>
      </c>
      <c r="Y27" s="656"/>
      <c r="Z27" s="666">
        <f>U183</f>
        <v>1038</v>
      </c>
      <c r="AA27" s="667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</row>
    <row r="28" spans="1:214" s="29" customFormat="1" ht="15" customHeight="1">
      <c r="A28" s="34"/>
      <c r="B28" s="410"/>
      <c r="C28" s="411"/>
      <c r="D28" s="412"/>
      <c r="E28" s="412"/>
      <c r="F28" s="413"/>
      <c r="G28" s="460"/>
      <c r="H28" s="415"/>
      <c r="I28" s="16">
        <f t="shared" si="0"/>
        <v>0</v>
      </c>
      <c r="J28" s="460"/>
      <c r="K28" s="460"/>
      <c r="L28" s="460"/>
      <c r="M28" s="460"/>
      <c r="N28" s="461"/>
      <c r="O28" s="462"/>
      <c r="P28" s="463"/>
      <c r="Q28" s="461"/>
      <c r="R28" s="462"/>
      <c r="S28" s="463"/>
      <c r="T28" s="461"/>
      <c r="U28" s="462"/>
      <c r="V28" s="463"/>
      <c r="W28" s="464"/>
      <c r="X28" s="463"/>
      <c r="Y28" s="464"/>
      <c r="Z28" s="408"/>
      <c r="AA28" s="409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</row>
    <row r="29" spans="1:214" s="43" customFormat="1" ht="94" customHeight="1">
      <c r="A29" s="33">
        <f>B248</f>
        <v>4</v>
      </c>
      <c r="B29" s="661" t="str">
        <f>G233</f>
        <v>isabel alfinetes</v>
      </c>
      <c r="C29" s="662"/>
      <c r="D29" s="640" t="str">
        <f>G235</f>
        <v>damos ponto sem nó</v>
      </c>
      <c r="E29" s="641"/>
      <c r="F29" s="642"/>
      <c r="G29" s="454">
        <f>I251</f>
        <v>400</v>
      </c>
      <c r="H29" s="414">
        <f>C251</f>
        <v>4</v>
      </c>
      <c r="I29" s="455">
        <f>G29*H29</f>
        <v>1600</v>
      </c>
      <c r="J29" s="456">
        <f>K274</f>
        <v>4</v>
      </c>
      <c r="K29" s="457">
        <f>L274</f>
        <v>4</v>
      </c>
      <c r="L29" s="458">
        <f>M274</f>
        <v>4</v>
      </c>
      <c r="M29" s="456">
        <f>N274</f>
        <v>4</v>
      </c>
      <c r="N29" s="635">
        <f>Q274</f>
        <v>60</v>
      </c>
      <c r="O29" s="636"/>
      <c r="P29" s="637"/>
      <c r="Q29" s="643">
        <f>T274</f>
        <v>60</v>
      </c>
      <c r="R29" s="644"/>
      <c r="S29" s="645"/>
      <c r="T29" s="632">
        <f>W274</f>
        <v>56</v>
      </c>
      <c r="U29" s="633"/>
      <c r="V29" s="634"/>
      <c r="W29" s="459">
        <f>U239</f>
        <v>0.04</v>
      </c>
      <c r="X29" s="655">
        <f>U241</f>
        <v>0.04</v>
      </c>
      <c r="Y29" s="656"/>
      <c r="Z29" s="666">
        <f>U243</f>
        <v>1784</v>
      </c>
      <c r="AA29" s="667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</row>
    <row r="30" spans="1:214" s="29" customFormat="1" ht="15" customHeight="1">
      <c r="A30" s="34"/>
      <c r="B30" s="410"/>
      <c r="C30" s="411"/>
      <c r="D30" s="412"/>
      <c r="E30" s="412"/>
      <c r="F30" s="413"/>
      <c r="G30" s="460"/>
      <c r="H30" s="415"/>
      <c r="I30" s="16">
        <f t="shared" si="0"/>
        <v>0</v>
      </c>
      <c r="J30" s="460"/>
      <c r="K30" s="460"/>
      <c r="L30" s="460"/>
      <c r="M30" s="460"/>
      <c r="N30" s="461"/>
      <c r="O30" s="462"/>
      <c r="P30" s="463"/>
      <c r="Q30" s="461"/>
      <c r="R30" s="462"/>
      <c r="S30" s="463"/>
      <c r="T30" s="461"/>
      <c r="U30" s="462"/>
      <c r="V30" s="463"/>
      <c r="W30" s="464"/>
      <c r="X30" s="463"/>
      <c r="Y30" s="464"/>
      <c r="Z30" s="408"/>
      <c r="AA30" s="409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</row>
    <row r="31" spans="1:214" s="43" customFormat="1" ht="94" customHeight="1">
      <c r="A31" s="33">
        <f>B308</f>
        <v>5</v>
      </c>
      <c r="B31" s="661" t="str">
        <f>G293</f>
        <v>michel das calhas</v>
      </c>
      <c r="C31" s="662"/>
      <c r="D31" s="640" t="str">
        <f>G295</f>
        <v xml:space="preserve"> Machinerie de Precisão</v>
      </c>
      <c r="E31" s="641"/>
      <c r="F31" s="642"/>
      <c r="G31" s="454">
        <f>I311</f>
        <v>500</v>
      </c>
      <c r="H31" s="414">
        <f>C311</f>
        <v>5</v>
      </c>
      <c r="I31" s="455">
        <f>G31*H31</f>
        <v>2500</v>
      </c>
      <c r="J31" s="456">
        <f>K334</f>
        <v>5</v>
      </c>
      <c r="K31" s="457">
        <f>L334</f>
        <v>5</v>
      </c>
      <c r="L31" s="458">
        <f>M334</f>
        <v>5</v>
      </c>
      <c r="M31" s="456">
        <f>N334</f>
        <v>5</v>
      </c>
      <c r="N31" s="635">
        <f>Q334</f>
        <v>75</v>
      </c>
      <c r="O31" s="636"/>
      <c r="P31" s="637"/>
      <c r="Q31" s="643">
        <f>T334</f>
        <v>75</v>
      </c>
      <c r="R31" s="644"/>
      <c r="S31" s="645"/>
      <c r="T31" s="632">
        <f>W334</f>
        <v>70</v>
      </c>
      <c r="U31" s="633"/>
      <c r="V31" s="634"/>
      <c r="W31" s="459">
        <f>U299</f>
        <v>0.05</v>
      </c>
      <c r="X31" s="655">
        <f>U301</f>
        <v>0.05</v>
      </c>
      <c r="Y31" s="656"/>
      <c r="Z31" s="666">
        <f>U303</f>
        <v>2730</v>
      </c>
      <c r="AA31" s="667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</row>
    <row r="32" spans="1:214" s="29" customFormat="1" ht="15" customHeight="1">
      <c r="A32" s="34"/>
      <c r="B32" s="410"/>
      <c r="C32" s="411"/>
      <c r="D32" s="412"/>
      <c r="E32" s="412"/>
      <c r="F32" s="413"/>
      <c r="G32" s="460"/>
      <c r="H32" s="415"/>
      <c r="I32" s="16">
        <f t="shared" si="0"/>
        <v>0</v>
      </c>
      <c r="J32" s="460"/>
      <c r="K32" s="460"/>
      <c r="L32" s="460"/>
      <c r="M32" s="460"/>
      <c r="N32" s="461"/>
      <c r="O32" s="462"/>
      <c r="P32" s="463"/>
      <c r="Q32" s="461"/>
      <c r="R32" s="462"/>
      <c r="S32" s="463"/>
      <c r="T32" s="461"/>
      <c r="U32" s="462"/>
      <c r="V32" s="463"/>
      <c r="W32" s="464"/>
      <c r="X32" s="463"/>
      <c r="Y32" s="464"/>
      <c r="Z32" s="408"/>
      <c r="AA32" s="40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</row>
    <row r="33" spans="1:214" s="43" customFormat="1" ht="94" customHeight="1">
      <c r="A33" s="33">
        <f>B367</f>
        <v>6</v>
      </c>
      <c r="B33" s="661" t="str">
        <f>G352</f>
        <v>sandra da pintura</v>
      </c>
      <c r="C33" s="662"/>
      <c r="D33" s="640" t="str">
        <f>G354</f>
        <v>Disfarçar Idades</v>
      </c>
      <c r="E33" s="641"/>
      <c r="F33" s="642"/>
      <c r="G33" s="454">
        <f>I370</f>
        <v>600</v>
      </c>
      <c r="H33" s="414">
        <f>C370</f>
        <v>6</v>
      </c>
      <c r="I33" s="455">
        <f>G33*H33</f>
        <v>3600</v>
      </c>
      <c r="J33" s="456">
        <f>K393</f>
        <v>6</v>
      </c>
      <c r="K33" s="457">
        <f>L393</f>
        <v>6</v>
      </c>
      <c r="L33" s="458">
        <f>M393</f>
        <v>6</v>
      </c>
      <c r="M33" s="456">
        <f>N393</f>
        <v>6</v>
      </c>
      <c r="N33" s="635">
        <f>Q393</f>
        <v>90</v>
      </c>
      <c r="O33" s="636"/>
      <c r="P33" s="637"/>
      <c r="Q33" s="643">
        <f>T393</f>
        <v>90</v>
      </c>
      <c r="R33" s="644"/>
      <c r="S33" s="645"/>
      <c r="T33" s="632">
        <f>W393</f>
        <v>84</v>
      </c>
      <c r="U33" s="633"/>
      <c r="V33" s="634"/>
      <c r="W33" s="459">
        <f>U358</f>
        <v>0.06</v>
      </c>
      <c r="X33" s="655">
        <f>U360</f>
        <v>0.06</v>
      </c>
      <c r="Y33" s="656"/>
      <c r="Z33" s="666">
        <f>U362</f>
        <v>3876</v>
      </c>
      <c r="AA33" s="667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</row>
    <row r="34" spans="1:214" s="29" customFormat="1" ht="16" customHeight="1">
      <c r="A34" s="34"/>
      <c r="B34" s="410"/>
      <c r="C34" s="411"/>
      <c r="D34" s="412"/>
      <c r="E34" s="412"/>
      <c r="F34" s="413"/>
      <c r="G34" s="460"/>
      <c r="H34" s="415"/>
      <c r="I34" s="16">
        <f t="shared" si="0"/>
        <v>0</v>
      </c>
      <c r="J34" s="460"/>
      <c r="K34" s="460"/>
      <c r="L34" s="460"/>
      <c r="M34" s="460"/>
      <c r="N34" s="461"/>
      <c r="O34" s="462"/>
      <c r="P34" s="463"/>
      <c r="Q34" s="461"/>
      <c r="R34" s="462"/>
      <c r="S34" s="463"/>
      <c r="T34" s="461"/>
      <c r="U34" s="462"/>
      <c r="V34" s="463"/>
      <c r="W34" s="464"/>
      <c r="X34" s="463"/>
      <c r="Y34" s="464"/>
      <c r="Z34" s="408"/>
      <c r="AA34" s="409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</row>
    <row r="35" spans="1:214" s="43" customFormat="1" ht="94" customHeight="1">
      <c r="A35" s="33">
        <f>B425</f>
        <v>7</v>
      </c>
      <c r="B35" s="661" t="str">
        <f>G410</f>
        <v>paulinho do telefone</v>
      </c>
      <c r="C35" s="662"/>
      <c r="D35" s="640" t="str">
        <f>G412</f>
        <v>precisas de alguma coisa?</v>
      </c>
      <c r="E35" s="641"/>
      <c r="F35" s="642"/>
      <c r="G35" s="454">
        <f>I428</f>
        <v>700</v>
      </c>
      <c r="H35" s="414">
        <f>C428</f>
        <v>7</v>
      </c>
      <c r="I35" s="455">
        <f>G35*H35</f>
        <v>4900</v>
      </c>
      <c r="J35" s="456">
        <f>K451</f>
        <v>7</v>
      </c>
      <c r="K35" s="457">
        <f>L451</f>
        <v>7</v>
      </c>
      <c r="L35" s="458">
        <f>M451</f>
        <v>7</v>
      </c>
      <c r="M35" s="456">
        <f>N451</f>
        <v>7</v>
      </c>
      <c r="N35" s="635">
        <f>Q451</f>
        <v>105</v>
      </c>
      <c r="O35" s="636"/>
      <c r="P35" s="637"/>
      <c r="Q35" s="643">
        <f>T451</f>
        <v>105</v>
      </c>
      <c r="R35" s="644"/>
      <c r="S35" s="645"/>
      <c r="T35" s="632">
        <f>W451</f>
        <v>98</v>
      </c>
      <c r="U35" s="633"/>
      <c r="V35" s="634"/>
      <c r="W35" s="459">
        <f>U416</f>
        <v>7.0000000000000007E-2</v>
      </c>
      <c r="X35" s="655">
        <f>U418</f>
        <v>7.0000000000000007E-2</v>
      </c>
      <c r="Y35" s="656"/>
      <c r="Z35" s="666">
        <f>U420</f>
        <v>5222</v>
      </c>
      <c r="AA35" s="667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</row>
    <row r="36" spans="1:214" s="29" customFormat="1" ht="16" customHeight="1">
      <c r="A36" s="34"/>
      <c r="B36" s="410"/>
      <c r="C36" s="411"/>
      <c r="D36" s="412"/>
      <c r="E36" s="412"/>
      <c r="F36" s="413"/>
      <c r="G36" s="460"/>
      <c r="H36" s="415"/>
      <c r="I36" s="16">
        <f t="shared" si="0"/>
        <v>0</v>
      </c>
      <c r="J36" s="460"/>
      <c r="K36" s="460"/>
      <c r="L36" s="460"/>
      <c r="M36" s="460"/>
      <c r="N36" s="461"/>
      <c r="O36" s="462"/>
      <c r="P36" s="463"/>
      <c r="Q36" s="461"/>
      <c r="R36" s="462"/>
      <c r="S36" s="463"/>
      <c r="T36" s="461"/>
      <c r="U36" s="462"/>
      <c r="V36" s="463"/>
      <c r="W36" s="464"/>
      <c r="X36" s="463"/>
      <c r="Y36" s="464"/>
      <c r="Z36" s="408"/>
      <c r="AA36" s="409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</row>
    <row r="37" spans="1:214" s="43" customFormat="1" ht="94" customHeight="1">
      <c r="A37" s="33">
        <f>B482</f>
        <v>8</v>
      </c>
      <c r="B37" s="661" t="str">
        <f>G467</f>
        <v>joca das luzes</v>
      </c>
      <c r="C37" s="662"/>
      <c r="D37" s="640" t="str">
        <f>G469</f>
        <v>E faça-se Luz</v>
      </c>
      <c r="E37" s="641"/>
      <c r="F37" s="642"/>
      <c r="G37" s="454">
        <f>I485</f>
        <v>800</v>
      </c>
      <c r="H37" s="414">
        <f>C485</f>
        <v>8</v>
      </c>
      <c r="I37" s="455">
        <f>G37*H37</f>
        <v>6400</v>
      </c>
      <c r="J37" s="456">
        <f>K508</f>
        <v>8</v>
      </c>
      <c r="K37" s="457">
        <f>L508</f>
        <v>8</v>
      </c>
      <c r="L37" s="458">
        <f>M508</f>
        <v>8</v>
      </c>
      <c r="M37" s="456">
        <f>N508</f>
        <v>8</v>
      </c>
      <c r="N37" s="635">
        <f>Q508</f>
        <v>120</v>
      </c>
      <c r="O37" s="636"/>
      <c r="P37" s="637"/>
      <c r="Q37" s="643">
        <f>T508</f>
        <v>120</v>
      </c>
      <c r="R37" s="644"/>
      <c r="S37" s="645"/>
      <c r="T37" s="632">
        <f>W508</f>
        <v>112</v>
      </c>
      <c r="U37" s="633"/>
      <c r="V37" s="634"/>
      <c r="W37" s="459">
        <f>U473</f>
        <v>0.08</v>
      </c>
      <c r="X37" s="655">
        <f>U475</f>
        <v>0.08</v>
      </c>
      <c r="Y37" s="656"/>
      <c r="Z37" s="666">
        <f>U477</f>
        <v>6768</v>
      </c>
      <c r="AA37" s="667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</row>
    <row r="38" spans="1:214" s="29" customFormat="1" ht="16" customHeight="1">
      <c r="A38" s="34"/>
      <c r="B38" s="410"/>
      <c r="C38" s="411"/>
      <c r="D38" s="412"/>
      <c r="E38" s="412"/>
      <c r="F38" s="413"/>
      <c r="G38" s="460"/>
      <c r="H38" s="415"/>
      <c r="I38" s="16">
        <f t="shared" si="0"/>
        <v>0</v>
      </c>
      <c r="J38" s="460"/>
      <c r="K38" s="460"/>
      <c r="L38" s="460"/>
      <c r="M38" s="460"/>
      <c r="N38" s="461"/>
      <c r="O38" s="462"/>
      <c r="P38" s="463"/>
      <c r="Q38" s="461"/>
      <c r="R38" s="462"/>
      <c r="S38" s="463"/>
      <c r="T38" s="461"/>
      <c r="U38" s="462"/>
      <c r="V38" s="463"/>
      <c r="W38" s="464"/>
      <c r="X38" s="463"/>
      <c r="Y38" s="464"/>
      <c r="Z38" s="408"/>
      <c r="AA38" s="409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</row>
    <row r="39" spans="1:214" s="43" customFormat="1" ht="94" customHeight="1">
      <c r="A39" s="33">
        <f>B538</f>
        <v>9</v>
      </c>
      <c r="B39" s="661" t="str">
        <f>G523</f>
        <v>leandro sempre em pé</v>
      </c>
      <c r="C39" s="662"/>
      <c r="D39" s="640" t="str">
        <f>G525</f>
        <v>camera sem tripé</v>
      </c>
      <c r="E39" s="641"/>
      <c r="F39" s="642"/>
      <c r="G39" s="454">
        <f>I541</f>
        <v>900</v>
      </c>
      <c r="H39" s="414">
        <f>C541</f>
        <v>9</v>
      </c>
      <c r="I39" s="455">
        <f>G39*H39</f>
        <v>8100</v>
      </c>
      <c r="J39" s="456">
        <f>K564</f>
        <v>9</v>
      </c>
      <c r="K39" s="457">
        <f>L564</f>
        <v>9</v>
      </c>
      <c r="L39" s="458">
        <f>M564</f>
        <v>9</v>
      </c>
      <c r="M39" s="456">
        <f>N564</f>
        <v>9</v>
      </c>
      <c r="N39" s="635">
        <f>Q564</f>
        <v>135</v>
      </c>
      <c r="O39" s="636"/>
      <c r="P39" s="637"/>
      <c r="Q39" s="643">
        <f>T564</f>
        <v>135</v>
      </c>
      <c r="R39" s="644"/>
      <c r="S39" s="645"/>
      <c r="T39" s="632">
        <f>W564</f>
        <v>126</v>
      </c>
      <c r="U39" s="633"/>
      <c r="V39" s="634"/>
      <c r="W39" s="459">
        <f>U529</f>
        <v>0.09</v>
      </c>
      <c r="X39" s="655">
        <f>U531</f>
        <v>0.09</v>
      </c>
      <c r="Y39" s="656"/>
      <c r="Z39" s="666">
        <f>U533</f>
        <v>8514</v>
      </c>
      <c r="AA39" s="667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</row>
    <row r="40" spans="1:214" s="29" customFormat="1" ht="16" customHeight="1">
      <c r="A40" s="34"/>
      <c r="B40" s="410"/>
      <c r="C40" s="411"/>
      <c r="D40" s="412"/>
      <c r="E40" s="412"/>
      <c r="F40" s="413"/>
      <c r="G40" s="460"/>
      <c r="H40" s="415"/>
      <c r="I40" s="16">
        <f t="shared" si="0"/>
        <v>0</v>
      </c>
      <c r="J40" s="460"/>
      <c r="K40" s="460"/>
      <c r="L40" s="460"/>
      <c r="M40" s="460"/>
      <c r="N40" s="461"/>
      <c r="O40" s="462"/>
      <c r="P40" s="463"/>
      <c r="Q40" s="461"/>
      <c r="R40" s="462"/>
      <c r="S40" s="463"/>
      <c r="T40" s="461"/>
      <c r="U40" s="462"/>
      <c r="V40" s="463"/>
      <c r="W40" s="464"/>
      <c r="X40" s="463"/>
      <c r="Y40" s="464"/>
      <c r="Z40" s="408"/>
      <c r="AA40" s="409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</row>
    <row r="41" spans="1:214" s="43" customFormat="1" ht="94" customHeight="1">
      <c r="A41" s="33">
        <f>B595</f>
        <v>10</v>
      </c>
      <c r="B41" s="661" t="str">
        <f>G580</f>
        <v>segura a perche</v>
      </c>
      <c r="C41" s="662"/>
      <c r="D41" s="640" t="str">
        <f>G582</f>
        <v>estou a ouvir um balastro</v>
      </c>
      <c r="E41" s="641"/>
      <c r="F41" s="642"/>
      <c r="G41" s="454">
        <f>I598</f>
        <v>1000</v>
      </c>
      <c r="H41" s="414">
        <f>C598</f>
        <v>10</v>
      </c>
      <c r="I41" s="455">
        <f>G41*H41</f>
        <v>10000</v>
      </c>
      <c r="J41" s="456">
        <f>K621</f>
        <v>10</v>
      </c>
      <c r="K41" s="457">
        <f>L621</f>
        <v>10</v>
      </c>
      <c r="L41" s="458">
        <f>M621</f>
        <v>10</v>
      </c>
      <c r="M41" s="456">
        <f>N621</f>
        <v>10</v>
      </c>
      <c r="N41" s="635">
        <f>Q621</f>
        <v>150</v>
      </c>
      <c r="O41" s="636"/>
      <c r="P41" s="637"/>
      <c r="Q41" s="643">
        <f>T621</f>
        <v>150</v>
      </c>
      <c r="R41" s="644"/>
      <c r="S41" s="645"/>
      <c r="T41" s="632">
        <f>W621</f>
        <v>140</v>
      </c>
      <c r="U41" s="633"/>
      <c r="V41" s="634"/>
      <c r="W41" s="459">
        <f>U586</f>
        <v>0.1</v>
      </c>
      <c r="X41" s="655">
        <f>U588</f>
        <v>0.1</v>
      </c>
      <c r="Y41" s="656"/>
      <c r="Z41" s="666">
        <f>U590</f>
        <v>10460</v>
      </c>
      <c r="AA41" s="667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</row>
    <row r="42" spans="1:214" s="29" customFormat="1" ht="16" customHeight="1">
      <c r="A42" s="381"/>
      <c r="B42" s="382"/>
      <c r="C42" s="383"/>
      <c r="D42" s="382"/>
      <c r="E42" s="382"/>
      <c r="F42" s="383"/>
      <c r="G42" s="384"/>
      <c r="H42" s="385"/>
      <c r="I42" s="386">
        <f t="shared" si="0"/>
        <v>0</v>
      </c>
      <c r="J42" s="384"/>
      <c r="K42" s="384"/>
      <c r="L42" s="384"/>
      <c r="M42" s="384"/>
      <c r="N42" s="387"/>
      <c r="O42" s="388"/>
      <c r="P42" s="384"/>
      <c r="Q42" s="387"/>
      <c r="R42" s="388"/>
      <c r="S42" s="384"/>
      <c r="T42" s="387"/>
      <c r="U42" s="388"/>
      <c r="V42" s="384"/>
      <c r="W42" s="389"/>
      <c r="X42" s="384"/>
      <c r="Y42" s="389"/>
      <c r="Z42" s="390"/>
      <c r="AA42" s="383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</row>
    <row r="43" spans="1:214" s="43" customFormat="1" ht="21" customHeight="1">
      <c r="A43" s="35"/>
      <c r="B43" s="36"/>
      <c r="C43" s="37"/>
      <c r="D43" s="38"/>
      <c r="E43" s="38"/>
      <c r="F43" s="39"/>
      <c r="G43" s="30"/>
      <c r="H43" s="40"/>
      <c r="I43" s="30"/>
      <c r="J43" s="41"/>
      <c r="K43" s="41"/>
      <c r="L43" s="41"/>
      <c r="M43" s="41"/>
      <c r="N43" s="391"/>
      <c r="O43" s="391"/>
      <c r="P43" s="391"/>
      <c r="Q43" s="391"/>
      <c r="R43" s="391"/>
      <c r="S43" s="391"/>
      <c r="T43" s="391"/>
      <c r="U43" s="391"/>
      <c r="V43" s="391"/>
      <c r="W43" s="392"/>
      <c r="X43" s="393"/>
      <c r="Y43" s="393"/>
      <c r="Z43" s="41"/>
      <c r="AA43" s="4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</row>
    <row r="44" spans="1:214" s="43" customFormat="1" ht="84" customHeight="1">
      <c r="A44" s="42"/>
      <c r="B44" s="521" t="s">
        <v>9</v>
      </c>
      <c r="C44" s="522"/>
      <c r="D44" s="535" t="s">
        <v>61</v>
      </c>
      <c r="E44" s="536"/>
      <c r="F44" s="536"/>
      <c r="G44" s="536"/>
      <c r="H44" s="536"/>
      <c r="I44" s="536"/>
      <c r="J44" s="536"/>
      <c r="K44" s="536"/>
      <c r="L44" s="536"/>
      <c r="M44" s="537"/>
      <c r="N44" s="394"/>
      <c r="O44" s="394"/>
      <c r="P44" s="394"/>
      <c r="Q44" s="394"/>
      <c r="R44" s="394"/>
      <c r="S44" s="394"/>
      <c r="T44" s="394"/>
      <c r="U44" s="394"/>
      <c r="V44" s="391"/>
      <c r="W44" s="392"/>
      <c r="X44" s="393"/>
      <c r="Y44" s="393"/>
      <c r="Z44" s="41"/>
      <c r="AA44" s="4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</row>
    <row r="45" spans="1:214" s="43" customFormat="1" ht="8" customHeight="1">
      <c r="B45" s="190"/>
      <c r="C45" s="191"/>
      <c r="D45" s="196"/>
      <c r="E45" s="196"/>
      <c r="F45" s="196"/>
      <c r="G45" s="196"/>
      <c r="H45" s="197"/>
      <c r="I45" s="196"/>
      <c r="J45" s="198"/>
      <c r="K45" s="198"/>
      <c r="L45" s="198"/>
      <c r="M45" s="198"/>
      <c r="N45" s="395"/>
      <c r="O45" s="395"/>
      <c r="P45" s="395"/>
      <c r="Q45" s="395"/>
      <c r="R45" s="244"/>
      <c r="S45" s="244"/>
      <c r="T45" s="244"/>
      <c r="U45" s="244"/>
      <c r="V45" s="391"/>
      <c r="W45" s="392"/>
      <c r="X45" s="393"/>
      <c r="Y45" s="393"/>
      <c r="Z45" s="41"/>
      <c r="AA45" s="4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</row>
    <row r="46" spans="1:214" s="43" customFormat="1" ht="84" customHeight="1">
      <c r="B46" s="523" t="s">
        <v>10</v>
      </c>
      <c r="C46" s="524"/>
      <c r="D46" s="535" t="s">
        <v>62</v>
      </c>
      <c r="E46" s="536"/>
      <c r="F46" s="536"/>
      <c r="G46" s="536"/>
      <c r="H46" s="536"/>
      <c r="I46" s="536"/>
      <c r="J46" s="536"/>
      <c r="K46" s="536"/>
      <c r="L46" s="536"/>
      <c r="M46" s="537"/>
      <c r="N46" s="394"/>
      <c r="O46" s="394"/>
      <c r="P46" s="394"/>
      <c r="Q46" s="394"/>
      <c r="R46" s="394"/>
      <c r="S46" s="394"/>
      <c r="T46" s="394"/>
      <c r="U46" s="394"/>
      <c r="V46" s="391"/>
      <c r="W46" s="392"/>
      <c r="X46" s="393"/>
      <c r="Y46" s="393"/>
      <c r="Z46" s="41"/>
      <c r="AA46" s="4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</row>
    <row r="47" spans="1:214" s="43" customFormat="1" ht="9" customHeight="1">
      <c r="B47" s="192"/>
      <c r="C47" s="193"/>
      <c r="D47" s="199"/>
      <c r="E47" s="199"/>
      <c r="F47" s="199"/>
      <c r="G47" s="199"/>
      <c r="H47" s="199"/>
      <c r="I47" s="200"/>
      <c r="J47" s="198"/>
      <c r="K47" s="198"/>
      <c r="L47" s="198"/>
      <c r="M47" s="198"/>
      <c r="N47" s="395"/>
      <c r="O47" s="395"/>
      <c r="P47" s="395"/>
      <c r="Q47" s="395"/>
      <c r="R47" s="244"/>
      <c r="S47" s="244"/>
      <c r="T47" s="244"/>
      <c r="U47" s="244"/>
      <c r="V47" s="391"/>
      <c r="W47" s="392"/>
      <c r="X47" s="393"/>
      <c r="Y47" s="393"/>
      <c r="Z47" s="41"/>
      <c r="AA47" s="4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</row>
    <row r="48" spans="1:214" s="43" customFormat="1" ht="84" customHeight="1">
      <c r="B48" s="525" t="s">
        <v>11</v>
      </c>
      <c r="C48" s="526"/>
      <c r="D48" s="535" t="s">
        <v>63</v>
      </c>
      <c r="E48" s="536"/>
      <c r="F48" s="536"/>
      <c r="G48" s="536"/>
      <c r="H48" s="536"/>
      <c r="I48" s="536"/>
      <c r="J48" s="536"/>
      <c r="K48" s="536"/>
      <c r="L48" s="536"/>
      <c r="M48" s="537"/>
      <c r="N48" s="394"/>
      <c r="O48" s="394"/>
      <c r="P48" s="394"/>
      <c r="Q48" s="394"/>
      <c r="R48" s="394"/>
      <c r="S48" s="394"/>
      <c r="T48" s="394"/>
      <c r="U48" s="394"/>
      <c r="V48" s="391"/>
      <c r="W48" s="392"/>
      <c r="X48" s="393"/>
      <c r="Y48" s="393"/>
      <c r="Z48" s="41"/>
      <c r="AA48" s="4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</row>
    <row r="49" spans="1:214" s="44" customFormat="1" ht="8" customHeight="1">
      <c r="B49" s="46"/>
      <c r="C49" s="194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396"/>
      <c r="O49" s="396"/>
      <c r="P49" s="396"/>
      <c r="Q49" s="396"/>
      <c r="R49" s="397"/>
      <c r="S49" s="397"/>
      <c r="T49" s="397"/>
      <c r="U49" s="397"/>
      <c r="V49" s="296"/>
      <c r="W49" s="296"/>
      <c r="X49" s="296"/>
      <c r="Y49" s="296"/>
    </row>
    <row r="50" spans="1:214" s="44" customFormat="1" ht="338" customHeight="1">
      <c r="B50" s="527" t="s">
        <v>36</v>
      </c>
      <c r="C50" s="528"/>
      <c r="D50" s="538" t="s">
        <v>96</v>
      </c>
      <c r="E50" s="539"/>
      <c r="F50" s="539"/>
      <c r="G50" s="539"/>
      <c r="H50" s="539"/>
      <c r="I50" s="539"/>
      <c r="J50" s="539"/>
      <c r="K50" s="539"/>
      <c r="L50" s="539"/>
      <c r="M50" s="540"/>
      <c r="N50" s="398"/>
      <c r="O50" s="398"/>
      <c r="P50" s="398"/>
      <c r="Q50" s="398"/>
      <c r="R50" s="398"/>
      <c r="S50" s="398"/>
      <c r="T50" s="398"/>
      <c r="U50" s="398"/>
      <c r="V50" s="296"/>
      <c r="W50" s="296"/>
      <c r="X50" s="296"/>
      <c r="Y50" s="296"/>
    </row>
    <row r="51" spans="1:214" s="44" customFormat="1" ht="8" customHeight="1">
      <c r="B51" s="195"/>
      <c r="C51" s="195"/>
      <c r="D51" s="202"/>
      <c r="E51" s="202"/>
      <c r="F51" s="202"/>
      <c r="G51" s="202"/>
      <c r="H51" s="202"/>
      <c r="I51" s="202"/>
      <c r="J51" s="203"/>
      <c r="K51" s="201"/>
      <c r="L51" s="201"/>
      <c r="M51" s="201"/>
      <c r="N51" s="396"/>
      <c r="O51" s="396"/>
      <c r="P51" s="396"/>
      <c r="Q51" s="396"/>
      <c r="R51" s="397"/>
      <c r="S51" s="397"/>
      <c r="T51" s="397"/>
      <c r="U51" s="397"/>
      <c r="V51" s="296"/>
      <c r="W51" s="296"/>
      <c r="X51" s="296"/>
      <c r="Y51" s="296"/>
    </row>
    <row r="52" spans="1:214" s="44" customFormat="1" ht="255" customHeight="1">
      <c r="A52" s="6" t="s">
        <v>67</v>
      </c>
      <c r="B52" s="529" t="s">
        <v>64</v>
      </c>
      <c r="C52" s="530"/>
      <c r="D52" s="538" t="s">
        <v>90</v>
      </c>
      <c r="E52" s="539"/>
      <c r="F52" s="539"/>
      <c r="G52" s="539"/>
      <c r="H52" s="539"/>
      <c r="I52" s="539"/>
      <c r="J52" s="539"/>
      <c r="K52" s="539"/>
      <c r="L52" s="539"/>
      <c r="M52" s="540"/>
      <c r="N52" s="398"/>
      <c r="O52" s="398"/>
      <c r="P52" s="398"/>
      <c r="Q52" s="398"/>
      <c r="R52" s="398"/>
      <c r="S52" s="398"/>
      <c r="T52" s="398"/>
      <c r="U52" s="398"/>
      <c r="V52" s="296"/>
      <c r="W52" s="296"/>
      <c r="X52" s="296"/>
      <c r="Y52" s="296"/>
    </row>
    <row r="53" spans="1:214" s="44" customFormat="1" ht="84" customHeight="1">
      <c r="B53" s="531" t="s">
        <v>9</v>
      </c>
      <c r="C53" s="532"/>
      <c r="D53" s="541" t="s">
        <v>65</v>
      </c>
      <c r="E53" s="542"/>
      <c r="F53" s="542"/>
      <c r="G53" s="542"/>
      <c r="H53" s="542"/>
      <c r="I53" s="542"/>
      <c r="J53" s="542"/>
      <c r="K53" s="542"/>
      <c r="L53" s="542"/>
      <c r="M53" s="543"/>
      <c r="N53" s="399"/>
      <c r="O53" s="399"/>
      <c r="P53" s="399"/>
      <c r="Q53" s="399"/>
      <c r="R53" s="399"/>
      <c r="S53" s="399"/>
      <c r="T53" s="399"/>
      <c r="U53" s="399"/>
      <c r="V53" s="296"/>
      <c r="W53" s="296"/>
      <c r="X53" s="296"/>
      <c r="Y53" s="296"/>
    </row>
    <row r="54" spans="1:214" s="44" customFormat="1" ht="84" customHeight="1">
      <c r="B54" s="533" t="s">
        <v>10</v>
      </c>
      <c r="C54" s="534"/>
      <c r="D54" s="544" t="s">
        <v>66</v>
      </c>
      <c r="E54" s="545"/>
      <c r="F54" s="545"/>
      <c r="G54" s="545"/>
      <c r="H54" s="545"/>
      <c r="I54" s="545"/>
      <c r="J54" s="545"/>
      <c r="K54" s="545"/>
      <c r="L54" s="545"/>
      <c r="M54" s="546"/>
      <c r="N54" s="399"/>
      <c r="O54" s="399"/>
      <c r="P54" s="399"/>
      <c r="Q54" s="399"/>
      <c r="R54" s="399"/>
      <c r="S54" s="399"/>
      <c r="T54" s="399"/>
      <c r="U54" s="399"/>
      <c r="V54" s="296"/>
      <c r="W54" s="296"/>
      <c r="X54" s="296"/>
      <c r="Y54" s="296"/>
    </row>
    <row r="55" spans="1:214" s="44" customFormat="1" ht="12" customHeight="1">
      <c r="A55" s="7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96"/>
      <c r="R55" s="296"/>
      <c r="S55" s="296"/>
      <c r="T55" s="296"/>
      <c r="U55" s="296"/>
      <c r="V55" s="296"/>
      <c r="W55" s="296"/>
      <c r="X55" s="296"/>
    </row>
    <row r="56" spans="1:214" ht="44" customHeight="1">
      <c r="A56" s="206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4"/>
    </row>
    <row r="57" spans="1:214" ht="44" customHeight="1">
      <c r="A57" s="20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4"/>
    </row>
    <row r="58" spans="1:214" ht="13" customHeight="1">
      <c r="A58" s="206"/>
      <c r="B58" s="238"/>
      <c r="C58" s="239"/>
      <c r="D58" s="239"/>
      <c r="E58" s="239"/>
      <c r="F58" s="240"/>
      <c r="G58" s="239"/>
      <c r="H58" s="241"/>
      <c r="I58" s="241"/>
      <c r="J58" s="242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43"/>
      <c r="X58" s="216"/>
      <c r="Y58" s="216"/>
      <c r="Z58" s="216"/>
      <c r="AA58" s="4"/>
    </row>
    <row r="59" spans="1:214" ht="14" customHeight="1">
      <c r="A59" s="206"/>
      <c r="B59" s="235"/>
      <c r="C59" s="237"/>
      <c r="D59" s="115"/>
      <c r="E59" s="115"/>
      <c r="F59" s="233"/>
      <c r="G59" s="115"/>
      <c r="H59" s="236"/>
      <c r="I59" s="236"/>
      <c r="J59" s="23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216"/>
      <c r="X59" s="216"/>
      <c r="Y59" s="216"/>
      <c r="Z59" s="216"/>
      <c r="AA59" s="4"/>
    </row>
    <row r="60" spans="1:214" s="251" customFormat="1" ht="69" customHeight="1">
      <c r="A60" s="206"/>
      <c r="B60" s="263"/>
      <c r="C60" s="264"/>
      <c r="E60" s="265"/>
      <c r="F60" s="420" t="s">
        <v>42</v>
      </c>
      <c r="G60" s="599" t="s">
        <v>92</v>
      </c>
      <c r="H60" s="599"/>
      <c r="I60" s="599"/>
      <c r="J60" s="599"/>
      <c r="K60" s="599"/>
      <c r="L60" s="599"/>
      <c r="M60" s="599"/>
      <c r="N60" s="324"/>
      <c r="O60" s="325"/>
      <c r="P60" s="319"/>
      <c r="Q60" s="326"/>
      <c r="R60" s="600" t="s">
        <v>44</v>
      </c>
      <c r="S60" s="601"/>
      <c r="T60" s="602"/>
      <c r="U60" s="603">
        <f ca="1">TODAY()</f>
        <v>44069</v>
      </c>
      <c r="V60" s="604"/>
      <c r="W60" s="605"/>
      <c r="X60" s="249"/>
      <c r="Y60" s="249"/>
      <c r="Z60" s="249"/>
      <c r="AA60" s="2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</row>
    <row r="61" spans="1:214" ht="20" customHeight="1">
      <c r="A61" s="206"/>
      <c r="B61" s="266"/>
      <c r="C61" s="267"/>
      <c r="E61" s="268"/>
      <c r="F61" s="421"/>
      <c r="G61" s="441"/>
      <c r="H61" s="442"/>
      <c r="I61" s="442"/>
      <c r="J61" s="443"/>
      <c r="K61" s="444"/>
      <c r="L61" s="444"/>
      <c r="M61" s="444"/>
      <c r="N61" s="327"/>
      <c r="O61" s="327"/>
      <c r="P61" s="328"/>
      <c r="Q61" s="327"/>
      <c r="R61" s="111"/>
      <c r="S61" s="16"/>
      <c r="T61" s="16"/>
      <c r="U61" s="112"/>
      <c r="V61" s="16"/>
      <c r="W61" s="111"/>
      <c r="X61" s="216"/>
      <c r="Y61" s="216"/>
      <c r="Z61" s="216"/>
      <c r="AA61" s="4"/>
    </row>
    <row r="62" spans="1:214" s="251" customFormat="1" ht="69" customHeight="1">
      <c r="A62" s="206"/>
      <c r="B62" s="269"/>
      <c r="C62" s="267"/>
      <c r="E62" s="265"/>
      <c r="F62" s="420" t="s">
        <v>14</v>
      </c>
      <c r="G62" s="606" t="s">
        <v>93</v>
      </c>
      <c r="H62" s="606"/>
      <c r="I62" s="606"/>
      <c r="J62" s="606"/>
      <c r="K62" s="606"/>
      <c r="L62" s="606"/>
      <c r="M62" s="606"/>
      <c r="N62" s="318"/>
      <c r="O62" s="318"/>
      <c r="P62" s="319"/>
      <c r="Q62" s="319"/>
      <c r="R62" s="47"/>
      <c r="S62" s="47"/>
      <c r="T62" s="47"/>
      <c r="U62" s="47"/>
      <c r="V62" s="47"/>
      <c r="W62" s="47"/>
      <c r="X62" s="249"/>
      <c r="Y62" s="249"/>
      <c r="Z62" s="249"/>
      <c r="AA62" s="2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</row>
    <row r="63" spans="1:214" s="251" customFormat="1" ht="20" customHeight="1">
      <c r="A63" s="206"/>
      <c r="B63" s="270"/>
      <c r="C63" s="271"/>
      <c r="E63" s="272"/>
      <c r="F63" s="420"/>
      <c r="G63" s="432"/>
      <c r="H63" s="432"/>
      <c r="I63" s="432"/>
      <c r="J63" s="432"/>
      <c r="K63" s="432"/>
      <c r="L63" s="432"/>
      <c r="M63" s="432"/>
      <c r="N63" s="318"/>
      <c r="O63" s="318"/>
      <c r="P63" s="319"/>
      <c r="Q63" s="329"/>
      <c r="R63" s="113"/>
      <c r="S63" s="84"/>
      <c r="T63" s="84"/>
      <c r="U63" s="114"/>
      <c r="V63" s="84"/>
      <c r="W63" s="85"/>
      <c r="X63" s="249"/>
      <c r="Y63" s="249"/>
      <c r="Z63" s="249"/>
      <c r="AA63" s="2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</row>
    <row r="64" spans="1:214" s="251" customFormat="1" ht="69" customHeight="1">
      <c r="A64" s="206"/>
      <c r="B64" s="269"/>
      <c r="C64" s="267"/>
      <c r="E64" s="265"/>
      <c r="F64" s="420" t="s">
        <v>43</v>
      </c>
      <c r="G64" s="570" t="s">
        <v>99</v>
      </c>
      <c r="H64" s="570"/>
      <c r="I64" s="570"/>
      <c r="J64" s="570"/>
      <c r="K64" s="570"/>
      <c r="L64" s="570"/>
      <c r="M64" s="570"/>
      <c r="N64" s="318"/>
      <c r="O64" s="318"/>
      <c r="P64" s="319"/>
      <c r="Q64" s="330"/>
      <c r="R64" s="47"/>
      <c r="S64" s="47"/>
      <c r="T64" s="47"/>
      <c r="U64" s="587" t="s">
        <v>13</v>
      </c>
      <c r="V64" s="588"/>
      <c r="W64" s="589"/>
      <c r="X64" s="249"/>
      <c r="Y64" s="249"/>
      <c r="Z64" s="249"/>
      <c r="AA64" s="25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</row>
    <row r="65" spans="1:214" s="251" customFormat="1" ht="20" customHeight="1">
      <c r="A65" s="206"/>
      <c r="B65" s="269"/>
      <c r="C65" s="267"/>
      <c r="E65" s="272"/>
      <c r="F65" s="420"/>
      <c r="G65" s="432"/>
      <c r="H65" s="432"/>
      <c r="I65" s="432"/>
      <c r="J65" s="432"/>
      <c r="K65" s="432"/>
      <c r="L65" s="432"/>
      <c r="M65" s="432"/>
      <c r="N65" s="318"/>
      <c r="O65" s="318"/>
      <c r="P65" s="319"/>
      <c r="Q65" s="330"/>
      <c r="R65" s="84"/>
      <c r="S65" s="85"/>
      <c r="T65" s="84"/>
      <c r="U65" s="114"/>
      <c r="V65" s="84"/>
      <c r="W65" s="85"/>
      <c r="X65" s="249"/>
      <c r="Y65" s="249"/>
      <c r="Z65" s="249"/>
      <c r="AA65" s="2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</row>
    <row r="66" spans="1:214" s="251" customFormat="1" ht="69" customHeight="1">
      <c r="A66" s="206"/>
      <c r="B66" s="612"/>
      <c r="C66" s="613"/>
      <c r="E66" s="265"/>
      <c r="F66" s="420" t="s">
        <v>15</v>
      </c>
      <c r="G66" s="570" t="s">
        <v>16</v>
      </c>
      <c r="H66" s="570"/>
      <c r="I66" s="570"/>
      <c r="J66" s="570"/>
      <c r="K66" s="570"/>
      <c r="L66" s="570"/>
      <c r="M66" s="570"/>
      <c r="N66" s="318"/>
      <c r="O66" s="318"/>
      <c r="P66" s="319"/>
      <c r="Q66" s="319"/>
      <c r="R66" s="564" t="s">
        <v>5</v>
      </c>
      <c r="S66" s="565"/>
      <c r="T66" s="566"/>
      <c r="U66" s="567">
        <v>0.23</v>
      </c>
      <c r="V66" s="568"/>
      <c r="W66" s="569"/>
      <c r="X66" s="249"/>
      <c r="Y66" s="249"/>
      <c r="Z66" s="249"/>
      <c r="AA66" s="250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</row>
    <row r="67" spans="1:214" s="251" customFormat="1" ht="15" customHeight="1">
      <c r="A67" s="206"/>
      <c r="B67" s="273"/>
      <c r="C67" s="274"/>
      <c r="E67" s="275"/>
      <c r="F67" s="422"/>
      <c r="G67" s="433"/>
      <c r="H67" s="434"/>
      <c r="I67" s="434"/>
      <c r="J67" s="434"/>
      <c r="K67" s="434"/>
      <c r="L67" s="434"/>
      <c r="M67" s="434"/>
      <c r="N67" s="318"/>
      <c r="O67" s="318"/>
      <c r="P67" s="319"/>
      <c r="Q67" s="319"/>
      <c r="R67" s="45"/>
      <c r="S67" s="46"/>
      <c r="T67" s="47"/>
      <c r="U67" s="12"/>
      <c r="V67" s="175"/>
      <c r="W67" s="176"/>
      <c r="X67" s="249"/>
      <c r="Y67" s="249"/>
      <c r="Z67" s="249"/>
      <c r="AA67" s="2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</row>
    <row r="68" spans="1:214" s="258" customFormat="1" ht="69" customHeight="1">
      <c r="A68" s="206"/>
      <c r="B68" s="276"/>
      <c r="C68" s="277"/>
      <c r="E68" s="265"/>
      <c r="F68" s="420" t="s">
        <v>17</v>
      </c>
      <c r="G68" s="570" t="s">
        <v>18</v>
      </c>
      <c r="H68" s="570"/>
      <c r="I68" s="570"/>
      <c r="J68" s="570"/>
      <c r="K68" s="570"/>
      <c r="L68" s="570"/>
      <c r="M68" s="570"/>
      <c r="N68" s="318"/>
      <c r="O68" s="318"/>
      <c r="P68" s="323"/>
      <c r="Q68" s="323"/>
      <c r="R68" s="564" t="s">
        <v>6</v>
      </c>
      <c r="S68" s="565"/>
      <c r="T68" s="566"/>
      <c r="U68" s="567">
        <v>0.25</v>
      </c>
      <c r="V68" s="568"/>
      <c r="W68" s="569"/>
      <c r="X68" s="256"/>
      <c r="Y68" s="256"/>
      <c r="Z68" s="256"/>
      <c r="AA68" s="257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</row>
    <row r="69" spans="1:214" s="251" customFormat="1" ht="15" customHeight="1">
      <c r="A69" s="206"/>
      <c r="B69" s="278"/>
      <c r="C69" s="274"/>
      <c r="E69" s="279"/>
      <c r="F69" s="423"/>
      <c r="G69" s="433"/>
      <c r="H69" s="436"/>
      <c r="I69" s="434"/>
      <c r="J69" s="434"/>
      <c r="K69" s="434"/>
      <c r="L69" s="434"/>
      <c r="M69" s="434"/>
      <c r="N69" s="318"/>
      <c r="O69" s="318"/>
      <c r="P69" s="318"/>
      <c r="Q69" s="319"/>
      <c r="R69" s="46"/>
      <c r="S69" s="46"/>
      <c r="T69" s="47"/>
      <c r="U69" s="305"/>
      <c r="V69" s="247"/>
      <c r="W69" s="248"/>
      <c r="X69" s="249"/>
      <c r="Y69" s="249"/>
      <c r="Z69" s="249"/>
      <c r="AA69" s="250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</row>
    <row r="70" spans="1:214" s="228" customFormat="1" ht="69" customHeight="1">
      <c r="A70" s="206"/>
      <c r="B70" s="280"/>
      <c r="C70" s="281"/>
      <c r="E70" s="265"/>
      <c r="F70" s="420" t="s">
        <v>19</v>
      </c>
      <c r="G70" s="570" t="s">
        <v>20</v>
      </c>
      <c r="H70" s="570"/>
      <c r="I70" s="570"/>
      <c r="J70" s="570"/>
      <c r="K70" s="570"/>
      <c r="L70" s="570"/>
      <c r="M70" s="570"/>
      <c r="N70" s="318"/>
      <c r="O70" s="320"/>
      <c r="P70" s="321"/>
      <c r="Q70" s="322"/>
      <c r="R70" s="587" t="s">
        <v>12</v>
      </c>
      <c r="S70" s="588"/>
      <c r="T70" s="589"/>
      <c r="U70" s="590">
        <f>Z107</f>
        <v>177.48</v>
      </c>
      <c r="V70" s="591"/>
      <c r="W70" s="592"/>
      <c r="X70" s="254"/>
      <c r="Y70" s="254"/>
      <c r="Z70" s="254"/>
      <c r="AA70" s="255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</row>
    <row r="71" spans="1:214" ht="16" customHeight="1">
      <c r="A71" s="206"/>
      <c r="B71" s="233"/>
      <c r="C71" s="234"/>
      <c r="D71" s="86"/>
      <c r="E71" s="235"/>
      <c r="F71" s="80"/>
      <c r="G71" s="315"/>
      <c r="H71" s="315"/>
      <c r="I71" s="316"/>
      <c r="J71" s="315"/>
      <c r="K71" s="262"/>
      <c r="L71" s="262"/>
      <c r="M71" s="262"/>
      <c r="N71" s="115"/>
      <c r="O71" s="115"/>
      <c r="P71" s="115"/>
      <c r="Q71" s="235"/>
      <c r="R71" s="115"/>
      <c r="S71" s="115"/>
      <c r="T71" s="235"/>
      <c r="U71" s="115"/>
      <c r="V71" s="115"/>
      <c r="W71" s="237"/>
      <c r="X71" s="237"/>
      <c r="Y71" s="216"/>
      <c r="Z71" s="216"/>
      <c r="AA71" s="4"/>
    </row>
    <row r="72" spans="1:214" ht="7" customHeight="1">
      <c r="A72" s="206"/>
      <c r="B72" s="238"/>
      <c r="C72" s="239"/>
      <c r="D72" s="239"/>
      <c r="E72" s="239"/>
      <c r="F72" s="240"/>
      <c r="G72" s="239"/>
      <c r="H72" s="241"/>
      <c r="I72" s="241"/>
      <c r="J72" s="242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3"/>
      <c r="X72" s="216"/>
      <c r="Y72" s="216"/>
      <c r="Z72" s="216"/>
      <c r="AA72" s="4"/>
    </row>
    <row r="73" spans="1:214" ht="47" customHeight="1">
      <c r="A73" s="206"/>
      <c r="B73" s="233"/>
      <c r="C73" s="233"/>
      <c r="D73" s="235"/>
      <c r="E73" s="235"/>
      <c r="F73" s="115"/>
      <c r="G73" s="236"/>
      <c r="H73" s="236"/>
      <c r="I73" s="235"/>
      <c r="J73" s="236"/>
      <c r="K73" s="115"/>
      <c r="L73" s="115"/>
      <c r="M73" s="115"/>
      <c r="N73" s="115"/>
      <c r="O73" s="115"/>
      <c r="P73" s="115"/>
      <c r="Q73" s="235"/>
      <c r="R73" s="115"/>
      <c r="S73" s="115"/>
      <c r="T73" s="235"/>
      <c r="U73" s="115"/>
      <c r="V73" s="115"/>
      <c r="W73" s="235"/>
      <c r="X73" s="235"/>
      <c r="Y73" s="222"/>
      <c r="Z73" s="4"/>
      <c r="AA73" s="4"/>
    </row>
    <row r="74" spans="1:214" ht="85" customHeight="1">
      <c r="A74" s="206"/>
      <c r="B74" s="407" t="s">
        <v>54</v>
      </c>
      <c r="C74" s="48"/>
      <c r="D74" s="86"/>
      <c r="E74" s="86"/>
      <c r="F74" s="87"/>
      <c r="G74" s="88"/>
      <c r="H74" s="88"/>
      <c r="I74" s="86"/>
      <c r="J74" s="88"/>
      <c r="K74" s="87"/>
      <c r="L74" s="87"/>
      <c r="M74" s="87"/>
      <c r="N74" s="87"/>
      <c r="O74" s="87"/>
      <c r="P74" s="87"/>
      <c r="Q74" s="86"/>
      <c r="R74" s="87"/>
      <c r="S74" s="87"/>
      <c r="T74" s="86"/>
      <c r="U74" s="87"/>
      <c r="V74" s="87"/>
      <c r="W74" s="86"/>
      <c r="X74" s="86"/>
      <c r="Y74" s="116"/>
      <c r="Z74" s="93"/>
      <c r="AA74" s="93"/>
    </row>
    <row r="75" spans="1:214" ht="77" customHeight="1" thickBot="1">
      <c r="A75" s="206"/>
      <c r="B75" s="400">
        <v>1</v>
      </c>
      <c r="C75" s="49"/>
      <c r="D75" s="317"/>
      <c r="E75" s="317"/>
      <c r="F75" s="317"/>
      <c r="G75" s="90"/>
      <c r="H75" s="51"/>
      <c r="I75" s="91"/>
      <c r="J75" s="51"/>
      <c r="K75" s="92"/>
      <c r="L75" s="92"/>
      <c r="M75" s="92"/>
      <c r="N75" s="51"/>
      <c r="O75" s="51"/>
      <c r="P75" s="7"/>
      <c r="Q75" s="7"/>
      <c r="R75" s="7"/>
      <c r="S75" s="93"/>
      <c r="T75" s="93"/>
      <c r="U75" s="93"/>
      <c r="V75" s="93"/>
      <c r="W75" s="94"/>
      <c r="X75" s="94"/>
      <c r="Y75" s="118"/>
      <c r="Z75" s="244"/>
      <c r="AA75" s="93"/>
    </row>
    <row r="76" spans="1:214" s="232" customFormat="1" ht="98" customHeight="1" thickBot="1">
      <c r="A76" s="206"/>
      <c r="B76" s="50"/>
      <c r="C76" s="51"/>
      <c r="D76" s="51"/>
      <c r="E76" s="51"/>
      <c r="F76" s="51"/>
      <c r="G76" s="93"/>
      <c r="H76" s="93"/>
      <c r="I76" s="571" t="s">
        <v>30</v>
      </c>
      <c r="J76" s="572"/>
      <c r="K76" s="165" t="s">
        <v>36</v>
      </c>
      <c r="L76" s="166" t="s">
        <v>3</v>
      </c>
      <c r="M76" s="167" t="s">
        <v>59</v>
      </c>
      <c r="N76" s="168" t="s">
        <v>60</v>
      </c>
      <c r="O76" s="573" t="s">
        <v>75</v>
      </c>
      <c r="P76" s="574"/>
      <c r="Q76" s="575"/>
      <c r="R76" s="576" t="s">
        <v>76</v>
      </c>
      <c r="S76" s="577"/>
      <c r="T76" s="578"/>
      <c r="U76" s="579" t="s">
        <v>68</v>
      </c>
      <c r="V76" s="580"/>
      <c r="W76" s="581"/>
      <c r="X76" s="117"/>
      <c r="Y76" s="118"/>
      <c r="Z76" s="245"/>
      <c r="AA76" s="93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</row>
    <row r="77" spans="1:214" s="232" customFormat="1" ht="81" customHeight="1" thickBot="1">
      <c r="A77" s="206"/>
      <c r="B77" s="52"/>
      <c r="C77" s="51"/>
      <c r="D77" s="93"/>
      <c r="E77" s="93"/>
      <c r="F77" s="95"/>
      <c r="G77" s="93"/>
      <c r="H77" s="93"/>
      <c r="I77" s="593" t="s">
        <v>39</v>
      </c>
      <c r="J77" s="594"/>
      <c r="K77" s="119" t="s">
        <v>70</v>
      </c>
      <c r="L77" s="120" t="s">
        <v>70</v>
      </c>
      <c r="M77" s="120" t="s">
        <v>70</v>
      </c>
      <c r="N77" s="121" t="s">
        <v>70</v>
      </c>
      <c r="O77" s="595" t="s">
        <v>48</v>
      </c>
      <c r="P77" s="595"/>
      <c r="Q77" s="595"/>
      <c r="R77" s="596" t="s">
        <v>48</v>
      </c>
      <c r="S77" s="597"/>
      <c r="T77" s="598"/>
      <c r="U77" s="595" t="s">
        <v>48</v>
      </c>
      <c r="V77" s="595"/>
      <c r="W77" s="595"/>
      <c r="X77" s="117"/>
      <c r="Y77" s="118"/>
      <c r="Z77" s="245"/>
      <c r="AA77" s="93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</row>
    <row r="78" spans="1:214" s="232" customFormat="1" ht="83" customHeight="1" thickBot="1">
      <c r="A78" s="206"/>
      <c r="B78" s="169" t="s">
        <v>56</v>
      </c>
      <c r="C78" s="416">
        <f>D101/I78</f>
        <v>1</v>
      </c>
      <c r="D78" s="299"/>
      <c r="E78" s="16"/>
      <c r="F78" s="16"/>
      <c r="G78" s="16"/>
      <c r="H78" s="16"/>
      <c r="I78" s="611">
        <v>100</v>
      </c>
      <c r="J78" s="614"/>
      <c r="K78" s="9">
        <v>5</v>
      </c>
      <c r="L78" s="10">
        <v>5</v>
      </c>
      <c r="M78" s="10">
        <v>5</v>
      </c>
      <c r="N78" s="11">
        <v>5</v>
      </c>
      <c r="O78" s="611">
        <v>1</v>
      </c>
      <c r="P78" s="611"/>
      <c r="Q78" s="611"/>
      <c r="R78" s="614">
        <v>1</v>
      </c>
      <c r="S78" s="615"/>
      <c r="T78" s="616"/>
      <c r="U78" s="611">
        <v>1</v>
      </c>
      <c r="V78" s="611"/>
      <c r="W78" s="611"/>
      <c r="X78" s="117"/>
      <c r="Y78" s="93"/>
      <c r="Z78" s="93"/>
      <c r="AA78" s="93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</row>
    <row r="79" spans="1:214" ht="28" customHeight="1">
      <c r="A79" s="206"/>
      <c r="B79" s="93"/>
      <c r="C79" s="93"/>
      <c r="D79" s="93"/>
      <c r="E79" s="93"/>
      <c r="F79" s="225"/>
      <c r="G79" s="50"/>
      <c r="H79" s="225"/>
      <c r="I79" s="226"/>
      <c r="J79" s="225"/>
      <c r="K79" s="93"/>
      <c r="L79" s="93"/>
      <c r="M79" s="93"/>
      <c r="N79" s="93"/>
      <c r="O79" s="93"/>
      <c r="P79" s="7"/>
      <c r="Q79" s="7"/>
      <c r="R79" s="7"/>
      <c r="S79" s="93"/>
      <c r="T79" s="93"/>
      <c r="U79" s="93"/>
      <c r="V79" s="93"/>
      <c r="W79" s="117"/>
      <c r="X79" s="117"/>
      <c r="Y79" s="93"/>
      <c r="Z79" s="93"/>
      <c r="AA79" s="93"/>
    </row>
    <row r="80" spans="1:214" s="228" customFormat="1" ht="28" customHeight="1" thickBot="1">
      <c r="A80" s="206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116"/>
      <c r="Z80" s="93"/>
      <c r="AA80" s="227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</row>
    <row r="81" spans="1:214" s="229" customFormat="1" ht="101" customHeight="1" thickBot="1">
      <c r="A81" s="206"/>
      <c r="B81" s="582" t="s">
        <v>39</v>
      </c>
      <c r="C81" s="617"/>
      <c r="D81" s="161" t="s">
        <v>30</v>
      </c>
      <c r="E81" s="162"/>
      <c r="F81" s="608" t="s">
        <v>28</v>
      </c>
      <c r="G81" s="608"/>
      <c r="H81" s="608"/>
      <c r="I81" s="609" t="s">
        <v>29</v>
      </c>
      <c r="J81" s="610"/>
      <c r="K81" s="517" t="s">
        <v>36</v>
      </c>
      <c r="L81" s="163" t="s">
        <v>3</v>
      </c>
      <c r="M81" s="164" t="s">
        <v>59</v>
      </c>
      <c r="N81" s="518" t="s">
        <v>60</v>
      </c>
      <c r="O81" s="573" t="s">
        <v>75</v>
      </c>
      <c r="P81" s="574"/>
      <c r="Q81" s="575"/>
      <c r="R81" s="576" t="s">
        <v>76</v>
      </c>
      <c r="S81" s="577"/>
      <c r="T81" s="578"/>
      <c r="U81" s="579" t="s">
        <v>68</v>
      </c>
      <c r="V81" s="580"/>
      <c r="W81" s="581"/>
      <c r="X81" s="53"/>
      <c r="Y81" s="584"/>
      <c r="Z81" s="582" t="s">
        <v>2</v>
      </c>
      <c r="AA81" s="583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</row>
    <row r="82" spans="1:214" ht="101" customHeight="1">
      <c r="A82" s="206"/>
      <c r="B82" s="59" t="s">
        <v>40</v>
      </c>
      <c r="C82" s="60" t="s">
        <v>27</v>
      </c>
      <c r="D82" s="61" t="s">
        <v>39</v>
      </c>
      <c r="E82" s="153" t="s">
        <v>67</v>
      </c>
      <c r="F82" s="54" t="s">
        <v>31</v>
      </c>
      <c r="G82" s="55" t="s">
        <v>32</v>
      </c>
      <c r="H82" s="54" t="s">
        <v>33</v>
      </c>
      <c r="I82" s="123" t="s">
        <v>34</v>
      </c>
      <c r="J82" s="122" t="s">
        <v>35</v>
      </c>
      <c r="K82" s="509" t="s">
        <v>41</v>
      </c>
      <c r="L82" s="513" t="s">
        <v>41</v>
      </c>
      <c r="M82" s="514" t="s">
        <v>41</v>
      </c>
      <c r="N82" s="510" t="s">
        <v>41</v>
      </c>
      <c r="O82" s="57" t="s">
        <v>7</v>
      </c>
      <c r="P82" s="56"/>
      <c r="Q82" s="511" t="s">
        <v>8</v>
      </c>
      <c r="R82" s="57" t="s">
        <v>7</v>
      </c>
      <c r="S82" s="56"/>
      <c r="T82" s="511" t="s">
        <v>8</v>
      </c>
      <c r="U82" s="57" t="s">
        <v>7</v>
      </c>
      <c r="V82" s="56"/>
      <c r="W82" s="512" t="s">
        <v>8</v>
      </c>
      <c r="X82" s="58"/>
      <c r="Y82" s="584"/>
      <c r="Z82" s="585" t="s">
        <v>39</v>
      </c>
      <c r="AA82" s="586"/>
    </row>
    <row r="83" spans="1:214" ht="14" customHeight="1">
      <c r="A83" s="206"/>
      <c r="B83" s="83"/>
      <c r="C83" s="83"/>
      <c r="D83" s="83"/>
      <c r="E83" s="83"/>
      <c r="F83" s="286"/>
      <c r="G83" s="286"/>
      <c r="H83" s="286"/>
      <c r="I83" s="287"/>
      <c r="J83" s="302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104"/>
      <c r="X83" s="104"/>
      <c r="Y83" s="289"/>
      <c r="Z83" s="285"/>
      <c r="AA83" s="110"/>
    </row>
    <row r="84" spans="1:214" ht="58" customHeight="1">
      <c r="A84" s="206"/>
      <c r="B84" s="403" t="s">
        <v>45</v>
      </c>
      <c r="C84" s="404">
        <v>43668</v>
      </c>
      <c r="D84" s="126">
        <v>100</v>
      </c>
      <c r="E84" s="127" t="s">
        <v>67</v>
      </c>
      <c r="F84" s="498">
        <v>0.33333333333333331</v>
      </c>
      <c r="G84" s="499">
        <v>4.1666666666666664E-2</v>
      </c>
      <c r="H84" s="498">
        <v>0.83333333333333337</v>
      </c>
      <c r="I84" s="500">
        <f>IF(F84="N","00:00",24+(H84-F84+G84))</f>
        <v>24.541666666666668</v>
      </c>
      <c r="J84" s="501">
        <f>IF(F85="N","00:00",24+(F85-H84))</f>
        <v>23.458333333333332</v>
      </c>
      <c r="K84" s="128">
        <v>1</v>
      </c>
      <c r="L84" s="129">
        <v>1</v>
      </c>
      <c r="M84" s="130">
        <v>1</v>
      </c>
      <c r="N84" s="131">
        <v>1</v>
      </c>
      <c r="O84" s="132">
        <v>1</v>
      </c>
      <c r="P84" s="133">
        <f>O78</f>
        <v>1</v>
      </c>
      <c r="Q84" s="134">
        <f>O84*P84</f>
        <v>1</v>
      </c>
      <c r="R84" s="135">
        <v>1</v>
      </c>
      <c r="S84" s="136">
        <f>R78</f>
        <v>1</v>
      </c>
      <c r="T84" s="134">
        <f>R84*S84</f>
        <v>1</v>
      </c>
      <c r="U84" s="137">
        <v>1</v>
      </c>
      <c r="V84" s="133">
        <f>U78</f>
        <v>1</v>
      </c>
      <c r="W84" s="134">
        <f>U84*V84</f>
        <v>1</v>
      </c>
      <c r="X84" s="138"/>
      <c r="Y84" s="139"/>
      <c r="Z84" s="558">
        <f t="shared" ref="Z84:Z98" si="1">D84+K84+N84+Q84+T84+W84</f>
        <v>105</v>
      </c>
      <c r="AA84" s="559"/>
    </row>
    <row r="85" spans="1:214" ht="58" customHeight="1">
      <c r="A85" s="206"/>
      <c r="B85" s="405"/>
      <c r="C85" s="404">
        <v>43669</v>
      </c>
      <c r="D85" s="126"/>
      <c r="E85" s="127" t="s">
        <v>67</v>
      </c>
      <c r="F85" s="502">
        <v>0.29166666666666669</v>
      </c>
      <c r="G85" s="503"/>
      <c r="H85" s="502">
        <v>0.79166666666666663</v>
      </c>
      <c r="I85" s="504">
        <f>IF(F85="N","00:00",24+(H85-F85+G85))</f>
        <v>24.5</v>
      </c>
      <c r="J85" s="505">
        <f t="shared" ref="J85:J97" si="2">IF(F86="N","00:00",24+(F86-H85))</f>
        <v>23.458333333333332</v>
      </c>
      <c r="K85" s="128">
        <v>1</v>
      </c>
      <c r="L85" s="129">
        <v>1</v>
      </c>
      <c r="M85" s="130">
        <v>1</v>
      </c>
      <c r="N85" s="131">
        <v>1</v>
      </c>
      <c r="O85" s="132">
        <v>1</v>
      </c>
      <c r="P85" s="140">
        <f>O78</f>
        <v>1</v>
      </c>
      <c r="Q85" s="134">
        <f t="shared" ref="Q85:Q98" si="3">O85*P85</f>
        <v>1</v>
      </c>
      <c r="R85" s="135">
        <v>1</v>
      </c>
      <c r="S85" s="141">
        <f>R78</f>
        <v>1</v>
      </c>
      <c r="T85" s="134">
        <f t="shared" ref="T85:T98" si="4">R85*S85</f>
        <v>1</v>
      </c>
      <c r="U85" s="137">
        <v>1</v>
      </c>
      <c r="V85" s="140">
        <f>U78</f>
        <v>1</v>
      </c>
      <c r="W85" s="134">
        <f t="shared" ref="W85:W97" si="5">U85*V85</f>
        <v>1</v>
      </c>
      <c r="X85" s="138"/>
      <c r="Y85" s="139"/>
      <c r="Z85" s="558">
        <f t="shared" si="1"/>
        <v>5</v>
      </c>
      <c r="AA85" s="559"/>
    </row>
    <row r="86" spans="1:214" ht="58" customHeight="1">
      <c r="A86" s="206"/>
      <c r="B86" s="405" t="s">
        <v>71</v>
      </c>
      <c r="C86" s="404">
        <v>43670</v>
      </c>
      <c r="D86" s="126"/>
      <c r="E86" s="127" t="s">
        <v>67</v>
      </c>
      <c r="F86" s="502">
        <v>0.25</v>
      </c>
      <c r="G86" s="503"/>
      <c r="H86" s="502">
        <v>0.91666666666666663</v>
      </c>
      <c r="I86" s="504">
        <f t="shared" ref="I86:I98" si="6">IF(F86="N","00:00",24+(H86-F86+G86))</f>
        <v>24.666666666666668</v>
      </c>
      <c r="J86" s="505">
        <f t="shared" si="2"/>
        <v>23.291666666666668</v>
      </c>
      <c r="K86" s="128">
        <v>1</v>
      </c>
      <c r="L86" s="129">
        <v>1</v>
      </c>
      <c r="M86" s="130">
        <v>1</v>
      </c>
      <c r="N86" s="131">
        <v>1</v>
      </c>
      <c r="O86" s="132">
        <v>1</v>
      </c>
      <c r="P86" s="140">
        <f>O78</f>
        <v>1</v>
      </c>
      <c r="Q86" s="134">
        <f t="shared" si="3"/>
        <v>1</v>
      </c>
      <c r="R86" s="135">
        <v>1</v>
      </c>
      <c r="S86" s="141">
        <f>R78</f>
        <v>1</v>
      </c>
      <c r="T86" s="134">
        <f t="shared" si="4"/>
        <v>1</v>
      </c>
      <c r="U86" s="137">
        <v>1</v>
      </c>
      <c r="V86" s="140">
        <f>U78</f>
        <v>1</v>
      </c>
      <c r="W86" s="134">
        <f t="shared" si="5"/>
        <v>1</v>
      </c>
      <c r="X86" s="138"/>
      <c r="Y86" s="139"/>
      <c r="Z86" s="558">
        <f t="shared" si="1"/>
        <v>5</v>
      </c>
      <c r="AA86" s="559"/>
    </row>
    <row r="87" spans="1:214" ht="58" customHeight="1">
      <c r="A87" s="206"/>
      <c r="B87" s="405"/>
      <c r="C87" s="404">
        <v>43671</v>
      </c>
      <c r="D87" s="126"/>
      <c r="E87" s="127" t="s">
        <v>67</v>
      </c>
      <c r="F87" s="502">
        <v>0.20833333333333334</v>
      </c>
      <c r="G87" s="503">
        <v>4.1666666666666664E-2</v>
      </c>
      <c r="H87" s="502">
        <v>0.91666666666666663</v>
      </c>
      <c r="I87" s="504">
        <f t="shared" si="6"/>
        <v>24.75</v>
      </c>
      <c r="J87" s="505">
        <f t="shared" si="2"/>
        <v>23.375</v>
      </c>
      <c r="K87" s="128">
        <v>1</v>
      </c>
      <c r="L87" s="129">
        <v>1</v>
      </c>
      <c r="M87" s="130">
        <v>1</v>
      </c>
      <c r="N87" s="131">
        <v>1</v>
      </c>
      <c r="O87" s="132">
        <v>1</v>
      </c>
      <c r="P87" s="140">
        <f>O78</f>
        <v>1</v>
      </c>
      <c r="Q87" s="134">
        <f t="shared" si="3"/>
        <v>1</v>
      </c>
      <c r="R87" s="135">
        <v>1</v>
      </c>
      <c r="S87" s="141">
        <f>R78</f>
        <v>1</v>
      </c>
      <c r="T87" s="134">
        <f t="shared" si="4"/>
        <v>1</v>
      </c>
      <c r="U87" s="137">
        <v>1</v>
      </c>
      <c r="V87" s="140">
        <f>U78</f>
        <v>1</v>
      </c>
      <c r="W87" s="134">
        <f t="shared" si="5"/>
        <v>1</v>
      </c>
      <c r="X87" s="138"/>
      <c r="Y87" s="139"/>
      <c r="Z87" s="558">
        <f t="shared" si="1"/>
        <v>5</v>
      </c>
      <c r="AA87" s="559"/>
    </row>
    <row r="88" spans="1:214" ht="58" customHeight="1">
      <c r="A88" s="206"/>
      <c r="B88" s="405"/>
      <c r="C88" s="404">
        <v>43672</v>
      </c>
      <c r="D88" s="126"/>
      <c r="E88" s="127" t="s">
        <v>67</v>
      </c>
      <c r="F88" s="502">
        <v>0.29166666666666669</v>
      </c>
      <c r="G88" s="503"/>
      <c r="H88" s="502">
        <v>0.79166666666666663</v>
      </c>
      <c r="I88" s="504">
        <f t="shared" si="6"/>
        <v>24.5</v>
      </c>
      <c r="J88" s="505">
        <f t="shared" si="2"/>
        <v>23.458333333333332</v>
      </c>
      <c r="K88" s="128">
        <v>1</v>
      </c>
      <c r="L88" s="129">
        <v>1</v>
      </c>
      <c r="M88" s="130">
        <v>1</v>
      </c>
      <c r="N88" s="131">
        <v>1</v>
      </c>
      <c r="O88" s="132">
        <v>1</v>
      </c>
      <c r="P88" s="140">
        <f>O78</f>
        <v>1</v>
      </c>
      <c r="Q88" s="134">
        <f t="shared" si="3"/>
        <v>1</v>
      </c>
      <c r="R88" s="135">
        <v>1</v>
      </c>
      <c r="S88" s="141">
        <f>R78</f>
        <v>1</v>
      </c>
      <c r="T88" s="134">
        <f t="shared" si="4"/>
        <v>1</v>
      </c>
      <c r="U88" s="137">
        <v>1</v>
      </c>
      <c r="V88" s="140">
        <f>U78</f>
        <v>1</v>
      </c>
      <c r="W88" s="134">
        <f t="shared" si="5"/>
        <v>1</v>
      </c>
      <c r="X88" s="138"/>
      <c r="Y88" s="139"/>
      <c r="Z88" s="558">
        <f t="shared" si="1"/>
        <v>5</v>
      </c>
      <c r="AA88" s="559"/>
    </row>
    <row r="89" spans="1:214" ht="58" customHeight="1">
      <c r="A89" s="206"/>
      <c r="B89" s="405"/>
      <c r="C89" s="404">
        <v>43673</v>
      </c>
      <c r="D89" s="126"/>
      <c r="E89" s="127" t="s">
        <v>67</v>
      </c>
      <c r="F89" s="502">
        <v>0.25</v>
      </c>
      <c r="G89" s="503"/>
      <c r="H89" s="502">
        <v>0.91666666666666663</v>
      </c>
      <c r="I89" s="504">
        <f t="shared" si="6"/>
        <v>24.666666666666668</v>
      </c>
      <c r="J89" s="505">
        <f t="shared" si="2"/>
        <v>23.291666666666668</v>
      </c>
      <c r="K89" s="128">
        <v>1</v>
      </c>
      <c r="L89" s="129">
        <v>1</v>
      </c>
      <c r="M89" s="130">
        <v>1</v>
      </c>
      <c r="N89" s="131">
        <v>1</v>
      </c>
      <c r="O89" s="132">
        <v>1</v>
      </c>
      <c r="P89" s="140">
        <f>O78</f>
        <v>1</v>
      </c>
      <c r="Q89" s="134">
        <f t="shared" si="3"/>
        <v>1</v>
      </c>
      <c r="R89" s="135">
        <v>1</v>
      </c>
      <c r="S89" s="141">
        <f>R78</f>
        <v>1</v>
      </c>
      <c r="T89" s="134">
        <f t="shared" si="4"/>
        <v>1</v>
      </c>
      <c r="U89" s="137">
        <v>1</v>
      </c>
      <c r="V89" s="140">
        <f>U78</f>
        <v>1</v>
      </c>
      <c r="W89" s="134">
        <f t="shared" si="5"/>
        <v>1</v>
      </c>
      <c r="X89" s="138"/>
      <c r="Y89" s="139"/>
      <c r="Z89" s="558">
        <f t="shared" si="1"/>
        <v>5</v>
      </c>
      <c r="AA89" s="559"/>
    </row>
    <row r="90" spans="1:214" ht="58" customHeight="1">
      <c r="A90" s="206"/>
      <c r="B90" s="405"/>
      <c r="C90" s="404">
        <v>43674</v>
      </c>
      <c r="D90" s="126"/>
      <c r="E90" s="127" t="s">
        <v>67</v>
      </c>
      <c r="F90" s="502">
        <v>0.20833333333333334</v>
      </c>
      <c r="G90" s="503">
        <v>4.1666666666666664E-2</v>
      </c>
      <c r="H90" s="502">
        <v>0.91666666666666663</v>
      </c>
      <c r="I90" s="504">
        <f t="shared" si="6"/>
        <v>24.75</v>
      </c>
      <c r="J90" s="505">
        <f t="shared" si="2"/>
        <v>23.375</v>
      </c>
      <c r="K90" s="128">
        <v>1</v>
      </c>
      <c r="L90" s="129">
        <v>1</v>
      </c>
      <c r="M90" s="130">
        <v>1</v>
      </c>
      <c r="N90" s="131">
        <v>1</v>
      </c>
      <c r="O90" s="132">
        <v>1</v>
      </c>
      <c r="P90" s="140">
        <f>O78</f>
        <v>1</v>
      </c>
      <c r="Q90" s="134">
        <f t="shared" si="3"/>
        <v>1</v>
      </c>
      <c r="R90" s="135">
        <v>1</v>
      </c>
      <c r="S90" s="141">
        <f>R78</f>
        <v>1</v>
      </c>
      <c r="T90" s="134">
        <f t="shared" si="4"/>
        <v>1</v>
      </c>
      <c r="U90" s="137">
        <v>1</v>
      </c>
      <c r="V90" s="140">
        <f>U78</f>
        <v>1</v>
      </c>
      <c r="W90" s="134">
        <f t="shared" si="5"/>
        <v>1</v>
      </c>
      <c r="X90" s="138"/>
      <c r="Y90" s="139"/>
      <c r="Z90" s="558">
        <f t="shared" si="1"/>
        <v>5</v>
      </c>
      <c r="AA90" s="559"/>
    </row>
    <row r="91" spans="1:214" ht="58" customHeight="1">
      <c r="A91" s="206"/>
      <c r="B91" s="405"/>
      <c r="C91" s="404">
        <v>43675</v>
      </c>
      <c r="D91" s="126"/>
      <c r="E91" s="127" t="s">
        <v>67</v>
      </c>
      <c r="F91" s="502">
        <v>0.29166666666666669</v>
      </c>
      <c r="G91" s="503"/>
      <c r="H91" s="502">
        <v>0.79166666666666663</v>
      </c>
      <c r="I91" s="504">
        <f t="shared" si="6"/>
        <v>24.5</v>
      </c>
      <c r="J91" s="505">
        <f t="shared" si="2"/>
        <v>23.458333333333332</v>
      </c>
      <c r="K91" s="128">
        <v>1</v>
      </c>
      <c r="L91" s="129">
        <v>1</v>
      </c>
      <c r="M91" s="130">
        <v>1</v>
      </c>
      <c r="N91" s="131">
        <v>1</v>
      </c>
      <c r="O91" s="132">
        <v>1</v>
      </c>
      <c r="P91" s="140">
        <f>O78</f>
        <v>1</v>
      </c>
      <c r="Q91" s="134">
        <f t="shared" si="3"/>
        <v>1</v>
      </c>
      <c r="R91" s="135">
        <v>1</v>
      </c>
      <c r="S91" s="141">
        <f>R78</f>
        <v>1</v>
      </c>
      <c r="T91" s="134">
        <f t="shared" si="4"/>
        <v>1</v>
      </c>
      <c r="U91" s="137">
        <v>1</v>
      </c>
      <c r="V91" s="140">
        <f>U78</f>
        <v>1</v>
      </c>
      <c r="W91" s="134">
        <f t="shared" si="5"/>
        <v>1</v>
      </c>
      <c r="X91" s="138"/>
      <c r="Y91" s="139"/>
      <c r="Z91" s="558">
        <f t="shared" si="1"/>
        <v>5</v>
      </c>
      <c r="AA91" s="559"/>
    </row>
    <row r="92" spans="1:214" ht="58" customHeight="1">
      <c r="A92" s="206"/>
      <c r="B92" s="405"/>
      <c r="C92" s="404">
        <v>43676</v>
      </c>
      <c r="D92" s="126"/>
      <c r="E92" s="127" t="s">
        <v>67</v>
      </c>
      <c r="F92" s="502">
        <v>0.25</v>
      </c>
      <c r="G92" s="503"/>
      <c r="H92" s="502">
        <v>0.91666666666666663</v>
      </c>
      <c r="I92" s="504">
        <f t="shared" si="6"/>
        <v>24.666666666666668</v>
      </c>
      <c r="J92" s="505">
        <f t="shared" si="2"/>
        <v>23.291666666666668</v>
      </c>
      <c r="K92" s="128">
        <v>1</v>
      </c>
      <c r="L92" s="129">
        <v>1</v>
      </c>
      <c r="M92" s="130">
        <v>1</v>
      </c>
      <c r="N92" s="131">
        <v>1</v>
      </c>
      <c r="O92" s="132">
        <v>1</v>
      </c>
      <c r="P92" s="140">
        <f>O78</f>
        <v>1</v>
      </c>
      <c r="Q92" s="134">
        <f t="shared" si="3"/>
        <v>1</v>
      </c>
      <c r="R92" s="135">
        <v>1</v>
      </c>
      <c r="S92" s="141">
        <f>R78</f>
        <v>1</v>
      </c>
      <c r="T92" s="134">
        <f t="shared" si="4"/>
        <v>1</v>
      </c>
      <c r="U92" s="137">
        <v>1</v>
      </c>
      <c r="V92" s="140">
        <f>U78</f>
        <v>1</v>
      </c>
      <c r="W92" s="134">
        <f t="shared" si="5"/>
        <v>1</v>
      </c>
      <c r="X92" s="138"/>
      <c r="Y92" s="139"/>
      <c r="Z92" s="558">
        <f t="shared" si="1"/>
        <v>5</v>
      </c>
      <c r="AA92" s="559"/>
    </row>
    <row r="93" spans="1:214" ht="58" customHeight="1">
      <c r="A93" s="206"/>
      <c r="B93" s="405"/>
      <c r="C93" s="404">
        <v>43677</v>
      </c>
      <c r="D93" s="126"/>
      <c r="E93" s="127" t="s">
        <v>67</v>
      </c>
      <c r="F93" s="502">
        <v>0.20833333333333334</v>
      </c>
      <c r="G93" s="503">
        <v>4.1666666666666664E-2</v>
      </c>
      <c r="H93" s="502">
        <v>0.91666666666666663</v>
      </c>
      <c r="I93" s="504">
        <f t="shared" si="6"/>
        <v>24.75</v>
      </c>
      <c r="J93" s="505">
        <f t="shared" si="2"/>
        <v>23.375</v>
      </c>
      <c r="K93" s="128">
        <v>1</v>
      </c>
      <c r="L93" s="129">
        <v>1</v>
      </c>
      <c r="M93" s="130">
        <v>1</v>
      </c>
      <c r="N93" s="131">
        <v>1</v>
      </c>
      <c r="O93" s="132">
        <v>1</v>
      </c>
      <c r="P93" s="140">
        <f>O78</f>
        <v>1</v>
      </c>
      <c r="Q93" s="134">
        <f t="shared" si="3"/>
        <v>1</v>
      </c>
      <c r="R93" s="135">
        <v>1</v>
      </c>
      <c r="S93" s="141">
        <f>R78</f>
        <v>1</v>
      </c>
      <c r="T93" s="134">
        <f t="shared" si="4"/>
        <v>1</v>
      </c>
      <c r="U93" s="137">
        <v>1</v>
      </c>
      <c r="V93" s="140">
        <f>U78</f>
        <v>1</v>
      </c>
      <c r="W93" s="134">
        <f t="shared" si="5"/>
        <v>1</v>
      </c>
      <c r="X93" s="138"/>
      <c r="Y93" s="139"/>
      <c r="Z93" s="558">
        <f t="shared" si="1"/>
        <v>5</v>
      </c>
      <c r="AA93" s="559"/>
    </row>
    <row r="94" spans="1:214" ht="58" customHeight="1">
      <c r="A94" s="206"/>
      <c r="B94" s="405"/>
      <c r="C94" s="404">
        <v>43678</v>
      </c>
      <c r="D94" s="126"/>
      <c r="E94" s="127" t="s">
        <v>67</v>
      </c>
      <c r="F94" s="502">
        <v>0.29166666666666669</v>
      </c>
      <c r="G94" s="503"/>
      <c r="H94" s="502">
        <v>0.79166666666666663</v>
      </c>
      <c r="I94" s="504">
        <f t="shared" si="6"/>
        <v>24.5</v>
      </c>
      <c r="J94" s="505">
        <f t="shared" si="2"/>
        <v>23.458333333333332</v>
      </c>
      <c r="K94" s="128">
        <v>1</v>
      </c>
      <c r="L94" s="129">
        <v>1</v>
      </c>
      <c r="M94" s="130">
        <v>1</v>
      </c>
      <c r="N94" s="131">
        <v>1</v>
      </c>
      <c r="O94" s="132">
        <v>1</v>
      </c>
      <c r="P94" s="140">
        <f>O78</f>
        <v>1</v>
      </c>
      <c r="Q94" s="134">
        <f t="shared" si="3"/>
        <v>1</v>
      </c>
      <c r="R94" s="135">
        <v>1</v>
      </c>
      <c r="S94" s="141">
        <f>R78</f>
        <v>1</v>
      </c>
      <c r="T94" s="134">
        <f t="shared" si="4"/>
        <v>1</v>
      </c>
      <c r="U94" s="137">
        <v>1</v>
      </c>
      <c r="V94" s="140">
        <f>U78</f>
        <v>1</v>
      </c>
      <c r="W94" s="134">
        <f t="shared" si="5"/>
        <v>1</v>
      </c>
      <c r="X94" s="138"/>
      <c r="Y94" s="139"/>
      <c r="Z94" s="558">
        <f t="shared" si="1"/>
        <v>5</v>
      </c>
      <c r="AA94" s="559"/>
    </row>
    <row r="95" spans="1:214" ht="58" customHeight="1">
      <c r="A95" s="206"/>
      <c r="B95" s="405"/>
      <c r="C95" s="404">
        <v>43679</v>
      </c>
      <c r="D95" s="126"/>
      <c r="E95" s="127" t="s">
        <v>67</v>
      </c>
      <c r="F95" s="502">
        <v>0.25</v>
      </c>
      <c r="G95" s="503"/>
      <c r="H95" s="502">
        <v>0.91666666666666663</v>
      </c>
      <c r="I95" s="504">
        <f t="shared" si="6"/>
        <v>24.666666666666668</v>
      </c>
      <c r="J95" s="505">
        <f t="shared" si="2"/>
        <v>23.291666666666668</v>
      </c>
      <c r="K95" s="128">
        <v>1</v>
      </c>
      <c r="L95" s="129">
        <v>1</v>
      </c>
      <c r="M95" s="130">
        <v>1</v>
      </c>
      <c r="N95" s="131">
        <v>1</v>
      </c>
      <c r="O95" s="132">
        <v>1</v>
      </c>
      <c r="P95" s="140">
        <f>O78</f>
        <v>1</v>
      </c>
      <c r="Q95" s="134">
        <f t="shared" si="3"/>
        <v>1</v>
      </c>
      <c r="R95" s="135">
        <v>1</v>
      </c>
      <c r="S95" s="141">
        <f>R78</f>
        <v>1</v>
      </c>
      <c r="T95" s="134">
        <f t="shared" si="4"/>
        <v>1</v>
      </c>
      <c r="U95" s="137">
        <v>1</v>
      </c>
      <c r="V95" s="140">
        <f>U78</f>
        <v>1</v>
      </c>
      <c r="W95" s="134">
        <f t="shared" si="5"/>
        <v>1</v>
      </c>
      <c r="X95" s="138"/>
      <c r="Y95" s="139"/>
      <c r="Z95" s="558">
        <f t="shared" si="1"/>
        <v>5</v>
      </c>
      <c r="AA95" s="559"/>
    </row>
    <row r="96" spans="1:214" ht="58" customHeight="1">
      <c r="A96" s="206"/>
      <c r="B96" s="405"/>
      <c r="C96" s="404">
        <v>43680</v>
      </c>
      <c r="D96" s="126"/>
      <c r="E96" s="127" t="s">
        <v>67</v>
      </c>
      <c r="F96" s="502">
        <v>0.20833333333333334</v>
      </c>
      <c r="G96" s="503">
        <v>4.1666666666666664E-2</v>
      </c>
      <c r="H96" s="502">
        <v>0.91666666666666663</v>
      </c>
      <c r="I96" s="504">
        <f t="shared" si="6"/>
        <v>24.75</v>
      </c>
      <c r="J96" s="505">
        <f t="shared" si="2"/>
        <v>23.25</v>
      </c>
      <c r="K96" s="128">
        <v>1</v>
      </c>
      <c r="L96" s="129">
        <v>1</v>
      </c>
      <c r="M96" s="130">
        <v>1</v>
      </c>
      <c r="N96" s="131">
        <v>1</v>
      </c>
      <c r="O96" s="132">
        <v>1</v>
      </c>
      <c r="P96" s="140">
        <f>O78</f>
        <v>1</v>
      </c>
      <c r="Q96" s="134">
        <f t="shared" si="3"/>
        <v>1</v>
      </c>
      <c r="R96" s="135">
        <v>1</v>
      </c>
      <c r="S96" s="141">
        <f>R78</f>
        <v>1</v>
      </c>
      <c r="T96" s="134">
        <f t="shared" si="4"/>
        <v>1</v>
      </c>
      <c r="U96" s="137">
        <v>1</v>
      </c>
      <c r="V96" s="140">
        <f>U78</f>
        <v>1</v>
      </c>
      <c r="W96" s="134">
        <f t="shared" si="5"/>
        <v>1</v>
      </c>
      <c r="X96" s="138"/>
      <c r="Y96" s="139"/>
      <c r="Z96" s="558">
        <f t="shared" si="1"/>
        <v>5</v>
      </c>
      <c r="AA96" s="559"/>
    </row>
    <row r="97" spans="1:27" ht="58" customHeight="1">
      <c r="A97" s="206"/>
      <c r="B97" s="405"/>
      <c r="C97" s="404">
        <v>43681</v>
      </c>
      <c r="D97" s="126"/>
      <c r="E97" s="127" t="s">
        <v>67</v>
      </c>
      <c r="F97" s="502">
        <v>0.16666666666666666</v>
      </c>
      <c r="G97" s="503"/>
      <c r="H97" s="502">
        <v>0.83333333333333337</v>
      </c>
      <c r="I97" s="504">
        <f t="shared" si="6"/>
        <v>24.666666666666668</v>
      </c>
      <c r="J97" s="505" t="str">
        <f t="shared" si="2"/>
        <v>00:00</v>
      </c>
      <c r="K97" s="128">
        <v>1</v>
      </c>
      <c r="L97" s="129">
        <v>1</v>
      </c>
      <c r="M97" s="130">
        <v>1</v>
      </c>
      <c r="N97" s="131">
        <v>1</v>
      </c>
      <c r="O97" s="132">
        <v>1</v>
      </c>
      <c r="P97" s="140">
        <f>O78</f>
        <v>1</v>
      </c>
      <c r="Q97" s="134">
        <f t="shared" si="3"/>
        <v>1</v>
      </c>
      <c r="R97" s="135">
        <v>1</v>
      </c>
      <c r="S97" s="141">
        <f>R78</f>
        <v>1</v>
      </c>
      <c r="T97" s="134">
        <f t="shared" si="4"/>
        <v>1</v>
      </c>
      <c r="U97" s="137">
        <v>1</v>
      </c>
      <c r="V97" s="140">
        <f>U78</f>
        <v>1</v>
      </c>
      <c r="W97" s="134">
        <f t="shared" si="5"/>
        <v>1</v>
      </c>
      <c r="X97" s="138"/>
      <c r="Y97" s="139"/>
      <c r="Z97" s="558">
        <f t="shared" si="1"/>
        <v>5</v>
      </c>
      <c r="AA97" s="559"/>
    </row>
    <row r="98" spans="1:27" ht="58" customHeight="1" thickBot="1">
      <c r="A98" s="206"/>
      <c r="B98" s="403"/>
      <c r="C98" s="404">
        <v>43682</v>
      </c>
      <c r="D98" s="126"/>
      <c r="E98" s="127" t="s">
        <v>67</v>
      </c>
      <c r="F98" s="498" t="s">
        <v>69</v>
      </c>
      <c r="G98" s="499"/>
      <c r="H98" s="498"/>
      <c r="I98" s="500" t="str">
        <f t="shared" si="6"/>
        <v>00:00</v>
      </c>
      <c r="J98" s="501"/>
      <c r="K98" s="128">
        <v>1</v>
      </c>
      <c r="L98" s="129">
        <v>1</v>
      </c>
      <c r="M98" s="130">
        <v>1</v>
      </c>
      <c r="N98" s="131">
        <v>1</v>
      </c>
      <c r="O98" s="132">
        <v>1</v>
      </c>
      <c r="P98" s="133">
        <f>O78</f>
        <v>1</v>
      </c>
      <c r="Q98" s="134">
        <f t="shared" si="3"/>
        <v>1</v>
      </c>
      <c r="R98" s="135">
        <v>1</v>
      </c>
      <c r="S98" s="136">
        <f>R78</f>
        <v>1</v>
      </c>
      <c r="T98" s="134">
        <f t="shared" si="4"/>
        <v>1</v>
      </c>
      <c r="U98" s="224"/>
      <c r="V98" s="204"/>
      <c r="W98" s="205"/>
      <c r="X98" s="138"/>
      <c r="Y98" s="139"/>
      <c r="Z98" s="560">
        <f t="shared" si="1"/>
        <v>4</v>
      </c>
      <c r="AA98" s="561"/>
    </row>
    <row r="99" spans="1:27" ht="9" customHeight="1">
      <c r="A99" s="206"/>
      <c r="B99" s="300"/>
      <c r="C99" s="300"/>
      <c r="D99" s="98"/>
      <c r="E99" s="98"/>
      <c r="F99" s="99" t="s">
        <v>37</v>
      </c>
      <c r="G99" s="97"/>
      <c r="H99" s="97"/>
      <c r="I99" s="96"/>
      <c r="J99" s="97"/>
      <c r="K99" s="282"/>
      <c r="L99" s="282"/>
      <c r="M99" s="282"/>
      <c r="N99" s="282"/>
      <c r="O99" s="282"/>
      <c r="P99" s="282"/>
      <c r="Q99" s="98"/>
      <c r="R99" s="283"/>
      <c r="S99" s="282"/>
      <c r="T99" s="98"/>
      <c r="U99" s="283"/>
      <c r="V99" s="282"/>
      <c r="W99" s="96"/>
      <c r="X99" s="96"/>
      <c r="Y99" s="284"/>
      <c r="Z99" s="508"/>
      <c r="AA99" s="246"/>
    </row>
    <row r="100" spans="1:27" ht="17" customHeight="1">
      <c r="A100" s="206"/>
      <c r="B100" s="83"/>
      <c r="C100" s="83"/>
      <c r="D100" s="83"/>
      <c r="E100" s="83"/>
      <c r="F100" s="286"/>
      <c r="G100" s="286"/>
      <c r="H100" s="286"/>
      <c r="I100" s="287"/>
      <c r="J100" s="286"/>
      <c r="K100" s="83"/>
      <c r="L100" s="83"/>
      <c r="M100" s="83"/>
      <c r="N100" s="83"/>
      <c r="O100" s="83"/>
      <c r="P100" s="83"/>
      <c r="Q100" s="83"/>
      <c r="R100" s="288"/>
      <c r="S100" s="83"/>
      <c r="T100" s="83"/>
      <c r="U100" s="288"/>
      <c r="V100" s="83"/>
      <c r="W100" s="104"/>
      <c r="X100" s="104"/>
      <c r="Y100" s="289"/>
      <c r="Z100" s="508"/>
      <c r="AA100" s="246"/>
    </row>
    <row r="101" spans="1:27" ht="65" customHeight="1">
      <c r="A101" s="206"/>
      <c r="B101" s="301"/>
      <c r="C101" s="520" t="s">
        <v>38</v>
      </c>
      <c r="D101" s="142">
        <f>SUM(D84:D98)</f>
        <v>100</v>
      </c>
      <c r="E101" s="62"/>
      <c r="F101" s="63" t="s">
        <v>37</v>
      </c>
      <c r="G101" s="64"/>
      <c r="H101" s="64"/>
      <c r="I101" s="65"/>
      <c r="J101" s="520" t="s">
        <v>38</v>
      </c>
      <c r="K101" s="143">
        <f>SUM(K84:K99)</f>
        <v>15</v>
      </c>
      <c r="L101" s="144">
        <f>SUM(L84:L98)</f>
        <v>15</v>
      </c>
      <c r="M101" s="145">
        <f>SUM(M84:M98)</f>
        <v>15</v>
      </c>
      <c r="N101" s="146">
        <f>SUM(N84:N98)</f>
        <v>15</v>
      </c>
      <c r="O101" s="147">
        <f>SUM(O84:O98)</f>
        <v>15</v>
      </c>
      <c r="P101" s="148"/>
      <c r="Q101" s="134">
        <f>SUM(Q84:Q98)</f>
        <v>15</v>
      </c>
      <c r="R101" s="147">
        <f>SUM(R84:R98)</f>
        <v>15</v>
      </c>
      <c r="S101" s="148"/>
      <c r="T101" s="149">
        <f>SUM(T84:T98)</f>
        <v>15</v>
      </c>
      <c r="U101" s="150">
        <f>SUM(U84:U98)</f>
        <v>14</v>
      </c>
      <c r="V101" s="148"/>
      <c r="W101" s="151">
        <f>SUM(SUM(W84:W98))</f>
        <v>14</v>
      </c>
      <c r="X101" s="66"/>
      <c r="Y101" s="520" t="s">
        <v>47</v>
      </c>
      <c r="Z101" s="562">
        <f>SUM(Z84:Z98)</f>
        <v>174</v>
      </c>
      <c r="AA101" s="563"/>
    </row>
    <row r="102" spans="1:27" ht="17" customHeight="1">
      <c r="A102" s="206"/>
      <c r="B102" s="82"/>
      <c r="C102" s="67"/>
      <c r="D102" s="68"/>
      <c r="E102" s="68"/>
      <c r="F102" s="69"/>
      <c r="G102" s="69"/>
      <c r="H102" s="69"/>
      <c r="I102" s="70"/>
      <c r="J102" s="69"/>
      <c r="K102" s="68"/>
      <c r="L102" s="68"/>
      <c r="M102" s="68"/>
      <c r="N102" s="68"/>
      <c r="O102" s="68"/>
      <c r="P102" s="68"/>
      <c r="Q102" s="68"/>
      <c r="R102" s="68"/>
      <c r="S102" s="68"/>
      <c r="T102" s="70"/>
      <c r="U102" s="68"/>
      <c r="V102" s="68"/>
      <c r="W102" s="71"/>
      <c r="X102" s="71"/>
      <c r="Y102" s="152"/>
      <c r="Z102" s="506"/>
      <c r="AA102" s="246"/>
    </row>
    <row r="103" spans="1:27" ht="65" customHeight="1">
      <c r="A103" s="206"/>
      <c r="B103" s="82"/>
      <c r="C103" s="73"/>
      <c r="D103" s="68"/>
      <c r="E103" s="68"/>
      <c r="F103" s="69"/>
      <c r="G103" s="69"/>
      <c r="H103" s="69"/>
      <c r="I103" s="70"/>
      <c r="J103" s="69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71"/>
      <c r="X103" s="71"/>
      <c r="Y103" s="519" t="s">
        <v>5</v>
      </c>
      <c r="Z103" s="562">
        <f>IF(U66="sem retenção","0,00 €",Z101*U66)</f>
        <v>40.020000000000003</v>
      </c>
      <c r="AA103" s="563"/>
    </row>
    <row r="104" spans="1:27" ht="17" customHeight="1">
      <c r="A104" s="206"/>
      <c r="B104" s="82"/>
      <c r="C104" s="73"/>
      <c r="D104" s="68"/>
      <c r="E104" s="68"/>
      <c r="F104" s="69"/>
      <c r="G104" s="69"/>
      <c r="H104" s="69"/>
      <c r="I104" s="70"/>
      <c r="J104" s="69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71"/>
      <c r="X104" s="71"/>
      <c r="Y104" s="170"/>
      <c r="Z104" s="507"/>
      <c r="AA104" s="246"/>
    </row>
    <row r="105" spans="1:27" ht="65" customHeight="1">
      <c r="A105" s="206"/>
      <c r="B105" s="82"/>
      <c r="C105" s="73"/>
      <c r="D105" s="68"/>
      <c r="E105" s="68"/>
      <c r="F105" s="69"/>
      <c r="G105" s="69"/>
      <c r="H105" s="69"/>
      <c r="I105" s="70"/>
      <c r="J105" s="69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71"/>
      <c r="X105" s="71"/>
      <c r="Y105" s="519" t="s">
        <v>6</v>
      </c>
      <c r="Z105" s="562">
        <f>IF(U68="isento","0,00 €",Z101*U68)</f>
        <v>43.5</v>
      </c>
      <c r="AA105" s="563"/>
    </row>
    <row r="106" spans="1:27" ht="17" customHeight="1">
      <c r="A106" s="206"/>
      <c r="B106" s="82"/>
      <c r="C106" s="73"/>
      <c r="D106" s="68"/>
      <c r="E106" s="68"/>
      <c r="F106" s="69"/>
      <c r="G106" s="69"/>
      <c r="H106" s="69"/>
      <c r="I106" s="70"/>
      <c r="J106" s="69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71"/>
      <c r="X106" s="71"/>
      <c r="Y106" s="170"/>
      <c r="Z106" s="507"/>
      <c r="AA106" s="246"/>
    </row>
    <row r="107" spans="1:27" ht="65" customHeight="1">
      <c r="A107" s="206"/>
      <c r="B107" s="83"/>
      <c r="C107" s="74"/>
      <c r="D107" s="75"/>
      <c r="E107" s="75"/>
      <c r="F107" s="76"/>
      <c r="G107" s="77"/>
      <c r="H107" s="76"/>
      <c r="I107" s="78"/>
      <c r="J107" s="76"/>
      <c r="K107" s="79"/>
      <c r="L107" s="79"/>
      <c r="M107" s="79"/>
      <c r="N107" s="76"/>
      <c r="O107" s="76"/>
      <c r="P107" s="76"/>
      <c r="Q107" s="72"/>
      <c r="R107" s="72"/>
      <c r="S107" s="72"/>
      <c r="T107" s="72"/>
      <c r="U107" s="72"/>
      <c r="V107" s="72"/>
      <c r="W107" s="71"/>
      <c r="X107" s="71"/>
      <c r="Y107" s="520" t="s">
        <v>46</v>
      </c>
      <c r="Z107" s="556">
        <f>Z101-Z103+Z105</f>
        <v>177.48</v>
      </c>
      <c r="AA107" s="557"/>
    </row>
    <row r="108" spans="1:27" ht="65" customHeight="1">
      <c r="A108" s="206"/>
      <c r="B108" s="83"/>
      <c r="C108" s="74"/>
      <c r="D108" s="75"/>
      <c r="E108" s="75"/>
      <c r="F108" s="76"/>
      <c r="G108" s="77"/>
      <c r="H108" s="76"/>
      <c r="I108" s="78"/>
      <c r="J108" s="76"/>
      <c r="K108" s="79"/>
      <c r="L108" s="79"/>
      <c r="M108" s="79"/>
      <c r="N108" s="76"/>
      <c r="O108" s="76"/>
      <c r="P108" s="76"/>
      <c r="Q108" s="72"/>
      <c r="R108" s="72"/>
      <c r="S108" s="72"/>
      <c r="T108" s="72"/>
      <c r="U108" s="72"/>
      <c r="V108" s="72"/>
      <c r="W108" s="71"/>
      <c r="X108" s="71"/>
      <c r="Y108" s="312"/>
      <c r="Z108" s="313"/>
      <c r="AA108" s="313"/>
    </row>
    <row r="109" spans="1:27" ht="65" customHeight="1">
      <c r="A109" s="206"/>
      <c r="B109" s="83"/>
      <c r="C109" s="74"/>
      <c r="D109" s="75"/>
      <c r="E109" s="75"/>
      <c r="F109" s="76"/>
      <c r="G109" s="77"/>
      <c r="H109" s="76"/>
      <c r="I109" s="78"/>
      <c r="J109" s="76"/>
      <c r="K109" s="79"/>
      <c r="L109" s="79"/>
      <c r="M109" s="79"/>
      <c r="N109" s="76"/>
      <c r="O109" s="76"/>
      <c r="P109" s="76"/>
      <c r="Q109" s="72"/>
      <c r="R109" s="72"/>
      <c r="S109" s="72"/>
      <c r="T109" s="72"/>
      <c r="U109" s="72"/>
      <c r="V109" s="72"/>
      <c r="W109" s="71"/>
      <c r="X109" s="71"/>
      <c r="Y109" s="312"/>
      <c r="Z109" s="313"/>
      <c r="AA109" s="313"/>
    </row>
    <row r="110" spans="1:27" ht="31" customHeight="1">
      <c r="A110" s="206"/>
      <c r="B110" s="216"/>
      <c r="C110" s="216"/>
      <c r="D110" s="290"/>
      <c r="E110" s="290"/>
      <c r="F110" s="18"/>
      <c r="G110" s="291"/>
      <c r="H110" s="18"/>
      <c r="I110" s="292"/>
      <c r="J110" s="18"/>
      <c r="K110" s="293"/>
      <c r="L110" s="293"/>
      <c r="M110" s="293"/>
      <c r="N110" s="18"/>
      <c r="O110" s="18"/>
      <c r="P110" s="18"/>
      <c r="Q110" s="4"/>
      <c r="R110" s="4"/>
      <c r="S110" s="4"/>
      <c r="T110" s="4"/>
      <c r="U110" s="4"/>
      <c r="V110" s="4"/>
      <c r="W110" s="220"/>
      <c r="X110" s="220"/>
      <c r="Y110" s="294"/>
      <c r="Z110" s="314"/>
      <c r="AA110" s="215"/>
    </row>
    <row r="111" spans="1:27" ht="31" customHeight="1">
      <c r="A111" s="206"/>
      <c r="B111" s="216"/>
      <c r="C111" s="216"/>
      <c r="D111" s="290"/>
      <c r="E111" s="290"/>
      <c r="F111" s="18"/>
      <c r="G111" s="291"/>
      <c r="H111" s="18"/>
      <c r="I111" s="292"/>
      <c r="J111" s="18"/>
      <c r="K111" s="293"/>
      <c r="L111" s="293"/>
      <c r="M111" s="293"/>
      <c r="N111" s="18"/>
      <c r="O111" s="18"/>
      <c r="P111" s="18"/>
      <c r="Q111" s="4"/>
      <c r="R111" s="4"/>
      <c r="S111" s="4"/>
      <c r="T111" s="4"/>
      <c r="U111" s="4"/>
      <c r="V111" s="4"/>
      <c r="W111" s="220"/>
      <c r="X111" s="220"/>
      <c r="Y111" s="294"/>
      <c r="Z111" s="295"/>
      <c r="AA111" s="4"/>
    </row>
    <row r="112" spans="1:27" ht="44" customHeight="1">
      <c r="A112" s="20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4"/>
    </row>
    <row r="113" spans="1:214" ht="13" customHeight="1">
      <c r="A113" s="206"/>
      <c r="B113" s="238"/>
      <c r="C113" s="239"/>
      <c r="D113" s="239"/>
      <c r="E113" s="239"/>
      <c r="F113" s="240"/>
      <c r="G113" s="239"/>
      <c r="H113" s="241"/>
      <c r="I113" s="241"/>
      <c r="J113" s="242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43"/>
      <c r="X113" s="216"/>
      <c r="Y113" s="216"/>
      <c r="Z113" s="216"/>
      <c r="AA113" s="4"/>
    </row>
    <row r="114" spans="1:214" ht="14" customHeight="1">
      <c r="A114" s="206"/>
      <c r="B114" s="235"/>
      <c r="C114" s="237"/>
      <c r="D114" s="115"/>
      <c r="E114" s="115"/>
      <c r="F114" s="233"/>
      <c r="G114" s="115"/>
      <c r="H114" s="236"/>
      <c r="I114" s="236"/>
      <c r="J114" s="23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216"/>
      <c r="X114" s="216"/>
      <c r="Y114" s="216"/>
      <c r="Z114" s="216"/>
      <c r="AA114" s="4"/>
    </row>
    <row r="115" spans="1:214" s="251" customFormat="1" ht="70" customHeight="1">
      <c r="A115" s="206"/>
      <c r="B115" s="263"/>
      <c r="C115" s="264"/>
      <c r="E115" s="265"/>
      <c r="F115" s="420" t="s">
        <v>42</v>
      </c>
      <c r="G115" s="599" t="s">
        <v>78</v>
      </c>
      <c r="H115" s="599"/>
      <c r="I115" s="599"/>
      <c r="J115" s="599"/>
      <c r="K115" s="599"/>
      <c r="L115" s="599"/>
      <c r="M115" s="599"/>
      <c r="N115" s="260"/>
      <c r="O115" s="85"/>
      <c r="P115" s="47"/>
      <c r="Q115" s="261"/>
      <c r="R115" s="600" t="s">
        <v>44</v>
      </c>
      <c r="S115" s="601"/>
      <c r="T115" s="602"/>
      <c r="U115" s="603">
        <f ca="1">TODAY()</f>
        <v>44069</v>
      </c>
      <c r="V115" s="604"/>
      <c r="W115" s="605"/>
      <c r="X115" s="249"/>
      <c r="Y115" s="249"/>
      <c r="Z115" s="249"/>
      <c r="AA115" s="250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</row>
    <row r="116" spans="1:214" ht="20" customHeight="1">
      <c r="A116" s="206"/>
      <c r="B116" s="266"/>
      <c r="C116" s="267"/>
      <c r="E116" s="268"/>
      <c r="F116" s="421"/>
      <c r="G116" s="441"/>
      <c r="H116" s="442"/>
      <c r="I116" s="442"/>
      <c r="J116" s="443"/>
      <c r="K116" s="444"/>
      <c r="L116" s="444"/>
      <c r="M116" s="444"/>
      <c r="N116" s="112"/>
      <c r="O116" s="112"/>
      <c r="P116" s="262"/>
      <c r="Q116" s="112"/>
      <c r="R116" s="111"/>
      <c r="S116" s="16"/>
      <c r="T116" s="16"/>
      <c r="U116" s="112"/>
      <c r="V116" s="16"/>
      <c r="W116" s="111"/>
      <c r="X116" s="216"/>
      <c r="Y116" s="216"/>
      <c r="Z116" s="216"/>
      <c r="AA116" s="4"/>
    </row>
    <row r="117" spans="1:214" s="251" customFormat="1" ht="70" customHeight="1">
      <c r="A117" s="206"/>
      <c r="B117" s="269"/>
      <c r="C117" s="267"/>
      <c r="E117" s="265"/>
      <c r="F117" s="420" t="s">
        <v>14</v>
      </c>
      <c r="G117" s="606" t="s">
        <v>111</v>
      </c>
      <c r="H117" s="606"/>
      <c r="I117" s="606"/>
      <c r="J117" s="606"/>
      <c r="K117" s="606"/>
      <c r="L117" s="606"/>
      <c r="M117" s="606"/>
      <c r="N117" s="46"/>
      <c r="O117" s="46"/>
      <c r="P117" s="47"/>
      <c r="Q117" s="47"/>
      <c r="R117" s="47"/>
      <c r="S117" s="47"/>
      <c r="T117" s="47"/>
      <c r="U117" s="47"/>
      <c r="V117" s="47"/>
      <c r="W117" s="47"/>
      <c r="X117" s="249"/>
      <c r="Y117" s="249"/>
      <c r="Z117" s="249"/>
      <c r="AA117" s="250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</row>
    <row r="118" spans="1:214" s="251" customFormat="1" ht="20" customHeight="1">
      <c r="A118" s="206"/>
      <c r="B118" s="270"/>
      <c r="C118" s="271"/>
      <c r="E118" s="272"/>
      <c r="F118" s="420"/>
      <c r="G118" s="432"/>
      <c r="H118" s="432"/>
      <c r="I118" s="432"/>
      <c r="J118" s="432"/>
      <c r="K118" s="432"/>
      <c r="L118" s="432"/>
      <c r="M118" s="432"/>
      <c r="N118" s="46"/>
      <c r="O118" s="46"/>
      <c r="P118" s="47"/>
      <c r="Q118" s="113"/>
      <c r="R118" s="113"/>
      <c r="S118" s="84"/>
      <c r="T118" s="84"/>
      <c r="U118" s="114"/>
      <c r="V118" s="84"/>
      <c r="W118" s="85"/>
      <c r="X118" s="249"/>
      <c r="Y118" s="249"/>
      <c r="Z118" s="249"/>
      <c r="AA118" s="250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</row>
    <row r="119" spans="1:214" s="251" customFormat="1" ht="70" customHeight="1">
      <c r="A119" s="206"/>
      <c r="B119" s="269"/>
      <c r="C119" s="267"/>
      <c r="E119" s="265"/>
      <c r="F119" s="420" t="s">
        <v>43</v>
      </c>
      <c r="G119" s="570" t="s">
        <v>100</v>
      </c>
      <c r="H119" s="570"/>
      <c r="I119" s="570"/>
      <c r="J119" s="570"/>
      <c r="K119" s="570"/>
      <c r="L119" s="570"/>
      <c r="M119" s="570"/>
      <c r="N119" s="46"/>
      <c r="O119" s="46"/>
      <c r="P119" s="47"/>
      <c r="Q119" s="84"/>
      <c r="R119" s="47"/>
      <c r="S119" s="47"/>
      <c r="T119" s="47"/>
      <c r="U119" s="587" t="s">
        <v>13</v>
      </c>
      <c r="V119" s="588"/>
      <c r="W119" s="589"/>
      <c r="X119" s="249"/>
      <c r="Y119" s="249"/>
      <c r="Z119" s="249"/>
      <c r="AA119" s="250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</row>
    <row r="120" spans="1:214" s="251" customFormat="1" ht="20" customHeight="1">
      <c r="A120" s="206"/>
      <c r="B120" s="269"/>
      <c r="C120" s="267"/>
      <c r="E120" s="272"/>
      <c r="F120" s="420"/>
      <c r="G120" s="432"/>
      <c r="H120" s="432"/>
      <c r="I120" s="432"/>
      <c r="J120" s="432"/>
      <c r="K120" s="432"/>
      <c r="L120" s="432"/>
      <c r="M120" s="432"/>
      <c r="N120" s="46"/>
      <c r="O120" s="46"/>
      <c r="P120" s="47"/>
      <c r="Q120" s="84"/>
      <c r="R120" s="84"/>
      <c r="S120" s="85"/>
      <c r="T120" s="84"/>
      <c r="U120" s="114"/>
      <c r="V120" s="84"/>
      <c r="W120" s="85"/>
      <c r="X120" s="249"/>
      <c r="Y120" s="249"/>
      <c r="Z120" s="249"/>
      <c r="AA120" s="250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</row>
    <row r="121" spans="1:214" s="251" customFormat="1" ht="70" customHeight="1">
      <c r="A121" s="206"/>
      <c r="B121" s="612"/>
      <c r="C121" s="613"/>
      <c r="E121" s="265"/>
      <c r="F121" s="420" t="s">
        <v>15</v>
      </c>
      <c r="G121" s="570" t="s">
        <v>16</v>
      </c>
      <c r="H121" s="570"/>
      <c r="I121" s="570"/>
      <c r="J121" s="570"/>
      <c r="K121" s="570"/>
      <c r="L121" s="570"/>
      <c r="M121" s="570"/>
      <c r="N121" s="46"/>
      <c r="O121" s="46"/>
      <c r="P121" s="47"/>
      <c r="Q121" s="47"/>
      <c r="R121" s="564" t="s">
        <v>5</v>
      </c>
      <c r="S121" s="565"/>
      <c r="T121" s="566"/>
      <c r="U121" s="567">
        <v>0.02</v>
      </c>
      <c r="V121" s="568"/>
      <c r="W121" s="569"/>
      <c r="X121" s="249"/>
      <c r="Y121" s="249"/>
      <c r="Z121" s="249"/>
      <c r="AA121" s="250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</row>
    <row r="122" spans="1:214" s="251" customFormat="1" ht="20" customHeight="1">
      <c r="A122" s="206"/>
      <c r="B122" s="273"/>
      <c r="C122" s="274"/>
      <c r="E122" s="275"/>
      <c r="F122" s="422"/>
      <c r="G122" s="433"/>
      <c r="H122" s="434"/>
      <c r="I122" s="434"/>
      <c r="J122" s="434"/>
      <c r="K122" s="434"/>
      <c r="L122" s="434"/>
      <c r="M122" s="434"/>
      <c r="N122" s="46"/>
      <c r="O122" s="46"/>
      <c r="P122" s="47"/>
      <c r="Q122" s="47"/>
      <c r="R122" s="45"/>
      <c r="S122" s="46"/>
      <c r="T122" s="47"/>
      <c r="U122" s="12"/>
      <c r="V122" s="175"/>
      <c r="W122" s="176"/>
      <c r="X122" s="249"/>
      <c r="Y122" s="249"/>
      <c r="Z122" s="249"/>
      <c r="AA122" s="250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</row>
    <row r="123" spans="1:214" s="258" customFormat="1" ht="70" customHeight="1">
      <c r="A123" s="206"/>
      <c r="B123" s="276"/>
      <c r="C123" s="277"/>
      <c r="E123" s="265"/>
      <c r="F123" s="420" t="s">
        <v>17</v>
      </c>
      <c r="G123" s="570" t="s">
        <v>18</v>
      </c>
      <c r="H123" s="570"/>
      <c r="I123" s="570"/>
      <c r="J123" s="570"/>
      <c r="K123" s="570"/>
      <c r="L123" s="570"/>
      <c r="M123" s="570"/>
      <c r="N123" s="46"/>
      <c r="O123" s="46"/>
      <c r="P123" s="259"/>
      <c r="Q123" s="259"/>
      <c r="R123" s="564" t="s">
        <v>6</v>
      </c>
      <c r="S123" s="565"/>
      <c r="T123" s="566"/>
      <c r="U123" s="567">
        <v>0.02</v>
      </c>
      <c r="V123" s="568"/>
      <c r="W123" s="569"/>
      <c r="X123" s="256"/>
      <c r="Y123" s="256"/>
      <c r="Z123" s="256"/>
      <c r="AA123" s="257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</row>
    <row r="124" spans="1:214" s="251" customFormat="1" ht="20" customHeight="1">
      <c r="A124" s="206"/>
      <c r="B124" s="278"/>
      <c r="C124" s="274"/>
      <c r="E124" s="279"/>
      <c r="F124" s="423"/>
      <c r="G124" s="433"/>
      <c r="H124" s="436"/>
      <c r="I124" s="434"/>
      <c r="J124" s="434"/>
      <c r="K124" s="434"/>
      <c r="L124" s="434"/>
      <c r="M124" s="434"/>
      <c r="N124" s="46"/>
      <c r="O124" s="46"/>
      <c r="P124" s="46"/>
      <c r="Q124" s="47"/>
      <c r="R124" s="46"/>
      <c r="S124" s="46"/>
      <c r="T124" s="47"/>
      <c r="U124" s="305"/>
      <c r="V124" s="247"/>
      <c r="W124" s="248"/>
      <c r="X124" s="249"/>
      <c r="Y124" s="249"/>
      <c r="Z124" s="249"/>
      <c r="AA124" s="250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</row>
    <row r="125" spans="1:214" s="228" customFormat="1" ht="70" customHeight="1">
      <c r="A125" s="206"/>
      <c r="B125" s="280"/>
      <c r="C125" s="281"/>
      <c r="E125" s="265"/>
      <c r="F125" s="420" t="s">
        <v>19</v>
      </c>
      <c r="G125" s="570" t="s">
        <v>20</v>
      </c>
      <c r="H125" s="570"/>
      <c r="I125" s="570"/>
      <c r="J125" s="570"/>
      <c r="K125" s="570"/>
      <c r="L125" s="570"/>
      <c r="M125" s="570"/>
      <c r="N125" s="46"/>
      <c r="O125" s="252"/>
      <c r="P125" s="14"/>
      <c r="Q125" s="253"/>
      <c r="R125" s="587" t="s">
        <v>12</v>
      </c>
      <c r="S125" s="588"/>
      <c r="T125" s="589"/>
      <c r="U125" s="590">
        <f>Z162</f>
        <v>492</v>
      </c>
      <c r="V125" s="591"/>
      <c r="W125" s="592"/>
      <c r="X125" s="254"/>
      <c r="Y125" s="254"/>
      <c r="Z125" s="254"/>
      <c r="AA125" s="255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</row>
    <row r="126" spans="1:214" ht="16" customHeight="1">
      <c r="A126" s="206"/>
      <c r="B126" s="233"/>
      <c r="C126" s="234"/>
      <c r="D126" s="86"/>
      <c r="E126" s="235"/>
      <c r="F126" s="80"/>
      <c r="G126" s="236"/>
      <c r="H126" s="236"/>
      <c r="I126" s="235"/>
      <c r="J126" s="236"/>
      <c r="K126" s="115"/>
      <c r="L126" s="115"/>
      <c r="M126" s="115"/>
      <c r="N126" s="115"/>
      <c r="O126" s="115"/>
      <c r="P126" s="115"/>
      <c r="Q126" s="235"/>
      <c r="R126" s="115"/>
      <c r="S126" s="115"/>
      <c r="T126" s="235"/>
      <c r="U126" s="115"/>
      <c r="V126" s="115"/>
      <c r="W126" s="237"/>
      <c r="X126" s="237"/>
      <c r="Y126" s="216"/>
      <c r="Z126" s="216"/>
      <c r="AA126" s="4"/>
    </row>
    <row r="127" spans="1:214" ht="7" customHeight="1">
      <c r="A127" s="206"/>
      <c r="B127" s="238"/>
      <c r="C127" s="239"/>
      <c r="D127" s="239"/>
      <c r="E127" s="239"/>
      <c r="F127" s="240"/>
      <c r="G127" s="239"/>
      <c r="H127" s="241"/>
      <c r="I127" s="241"/>
      <c r="J127" s="242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43"/>
      <c r="X127" s="216"/>
      <c r="Y127" s="216"/>
      <c r="Z127" s="216"/>
      <c r="AA127" s="4"/>
    </row>
    <row r="128" spans="1:214" ht="47" customHeight="1">
      <c r="A128" s="206"/>
      <c r="B128" s="233"/>
      <c r="C128" s="233"/>
      <c r="D128" s="235"/>
      <c r="E128" s="235"/>
      <c r="F128" s="115"/>
      <c r="G128" s="236"/>
      <c r="H128" s="236"/>
      <c r="I128" s="235"/>
      <c r="J128" s="236"/>
      <c r="K128" s="115"/>
      <c r="L128" s="115"/>
      <c r="M128" s="115"/>
      <c r="N128" s="115"/>
      <c r="O128" s="115"/>
      <c r="P128" s="115"/>
      <c r="Q128" s="235"/>
      <c r="R128" s="115"/>
      <c r="S128" s="115"/>
      <c r="T128" s="235"/>
      <c r="U128" s="115"/>
      <c r="V128" s="115"/>
      <c r="W128" s="235"/>
      <c r="X128" s="235"/>
      <c r="Y128" s="222"/>
      <c r="Z128" s="4"/>
      <c r="AA128" s="4"/>
    </row>
    <row r="129" spans="1:214" ht="85" customHeight="1">
      <c r="A129" s="206"/>
      <c r="B129" s="407" t="s">
        <v>54</v>
      </c>
      <c r="C129" s="48"/>
      <c r="D129" s="86"/>
      <c r="E129" s="86"/>
      <c r="F129" s="87"/>
      <c r="G129" s="88"/>
      <c r="H129" s="88"/>
      <c r="I129" s="86"/>
      <c r="J129" s="88"/>
      <c r="K129" s="87"/>
      <c r="L129" s="87"/>
      <c r="M129" s="87"/>
      <c r="N129" s="87"/>
      <c r="O129" s="87"/>
      <c r="P129" s="87"/>
      <c r="Q129" s="86"/>
      <c r="R129" s="87"/>
      <c r="S129" s="87"/>
      <c r="T129" s="86"/>
      <c r="U129" s="87"/>
      <c r="V129" s="87"/>
      <c r="W129" s="86"/>
      <c r="X129" s="86"/>
      <c r="Y129" s="116"/>
      <c r="Z129" s="93"/>
      <c r="AA129" s="93"/>
    </row>
    <row r="130" spans="1:214" ht="77" customHeight="1" thickBot="1">
      <c r="A130" s="206"/>
      <c r="B130" s="401">
        <v>2</v>
      </c>
      <c r="C130" s="49"/>
      <c r="D130" s="51"/>
      <c r="E130" s="51"/>
      <c r="F130" s="51"/>
      <c r="G130" s="90"/>
      <c r="H130" s="51"/>
      <c r="I130" s="91"/>
      <c r="J130" s="51"/>
      <c r="K130" s="92"/>
      <c r="L130" s="92"/>
      <c r="M130" s="92"/>
      <c r="N130" s="51"/>
      <c r="O130" s="51"/>
      <c r="P130" s="7"/>
      <c r="Q130" s="7"/>
      <c r="R130" s="7"/>
      <c r="S130" s="93"/>
      <c r="T130" s="93"/>
      <c r="U130" s="93"/>
      <c r="V130" s="93"/>
      <c r="W130" s="94"/>
      <c r="X130" s="94"/>
      <c r="Y130" s="118"/>
      <c r="Z130" s="244"/>
      <c r="AA130" s="93"/>
    </row>
    <row r="131" spans="1:214" s="232" customFormat="1" ht="98" customHeight="1" thickBot="1">
      <c r="A131" s="206"/>
      <c r="B131" s="50"/>
      <c r="C131" s="51"/>
      <c r="D131" s="51"/>
      <c r="E131" s="51"/>
      <c r="F131" s="51"/>
      <c r="G131" s="93"/>
      <c r="H131" s="93"/>
      <c r="I131" s="571" t="s">
        <v>30</v>
      </c>
      <c r="J131" s="572"/>
      <c r="K131" s="165" t="s">
        <v>36</v>
      </c>
      <c r="L131" s="166" t="s">
        <v>3</v>
      </c>
      <c r="M131" s="167" t="s">
        <v>59</v>
      </c>
      <c r="N131" s="168" t="s">
        <v>60</v>
      </c>
      <c r="O131" s="573" t="s">
        <v>75</v>
      </c>
      <c r="P131" s="574"/>
      <c r="Q131" s="575"/>
      <c r="R131" s="576" t="s">
        <v>76</v>
      </c>
      <c r="S131" s="577"/>
      <c r="T131" s="578"/>
      <c r="U131" s="579" t="s">
        <v>68</v>
      </c>
      <c r="V131" s="580"/>
      <c r="W131" s="581"/>
      <c r="X131" s="117"/>
      <c r="Y131" s="118"/>
      <c r="Z131" s="245"/>
      <c r="AA131" s="93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</row>
    <row r="132" spans="1:214" s="232" customFormat="1" ht="81" customHeight="1" thickBot="1">
      <c r="A132" s="206"/>
      <c r="B132" s="52"/>
      <c r="C132" s="51"/>
      <c r="D132" s="93"/>
      <c r="E132" s="93"/>
      <c r="F132" s="95"/>
      <c r="G132" s="93"/>
      <c r="H132" s="93"/>
      <c r="I132" s="618" t="s">
        <v>39</v>
      </c>
      <c r="J132" s="619"/>
      <c r="K132" s="172" t="s">
        <v>70</v>
      </c>
      <c r="L132" s="173" t="s">
        <v>70</v>
      </c>
      <c r="M132" s="173" t="s">
        <v>70</v>
      </c>
      <c r="N132" s="174" t="s">
        <v>70</v>
      </c>
      <c r="O132" s="620" t="s">
        <v>48</v>
      </c>
      <c r="P132" s="620"/>
      <c r="Q132" s="620"/>
      <c r="R132" s="621" t="s">
        <v>48</v>
      </c>
      <c r="S132" s="622"/>
      <c r="T132" s="623"/>
      <c r="U132" s="620" t="s">
        <v>48</v>
      </c>
      <c r="V132" s="620"/>
      <c r="W132" s="620"/>
      <c r="X132" s="117"/>
      <c r="Y132" s="118"/>
      <c r="Z132" s="245"/>
      <c r="AA132" s="93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</row>
    <row r="133" spans="1:214" s="232" customFormat="1" ht="83" customHeight="1" thickBot="1">
      <c r="A133" s="206"/>
      <c r="B133" s="169" t="s">
        <v>56</v>
      </c>
      <c r="C133" s="416">
        <f>D156/I133</f>
        <v>2</v>
      </c>
      <c r="D133" s="311"/>
      <c r="E133" s="246"/>
      <c r="F133" s="246"/>
      <c r="G133" s="246"/>
      <c r="H133" s="246"/>
      <c r="I133" s="611">
        <v>200</v>
      </c>
      <c r="J133" s="614"/>
      <c r="K133" s="9">
        <v>5</v>
      </c>
      <c r="L133" s="10">
        <v>5</v>
      </c>
      <c r="M133" s="10">
        <v>5</v>
      </c>
      <c r="N133" s="11">
        <v>5</v>
      </c>
      <c r="O133" s="611">
        <v>2</v>
      </c>
      <c r="P133" s="611"/>
      <c r="Q133" s="611"/>
      <c r="R133" s="614">
        <v>2</v>
      </c>
      <c r="S133" s="615"/>
      <c r="T133" s="616"/>
      <c r="U133" s="611">
        <v>2</v>
      </c>
      <c r="V133" s="611"/>
      <c r="W133" s="611"/>
      <c r="X133" s="117"/>
      <c r="Y133" s="93"/>
      <c r="Z133" s="93"/>
      <c r="AA133" s="93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</row>
    <row r="134" spans="1:214" ht="28" customHeight="1">
      <c r="A134" s="206"/>
      <c r="B134" s="93"/>
      <c r="C134" s="93"/>
      <c r="D134" s="93"/>
      <c r="E134" s="93"/>
      <c r="F134" s="225"/>
      <c r="G134" s="50"/>
      <c r="H134" s="225"/>
      <c r="I134" s="226"/>
      <c r="J134" s="225"/>
      <c r="K134" s="93"/>
      <c r="L134" s="93"/>
      <c r="M134" s="93"/>
      <c r="N134" s="93"/>
      <c r="O134" s="93"/>
      <c r="P134" s="7"/>
      <c r="Q134" s="7"/>
      <c r="R134" s="7"/>
      <c r="S134" s="93"/>
      <c r="T134" s="93"/>
      <c r="U134" s="93"/>
      <c r="V134" s="93"/>
      <c r="W134" s="117"/>
      <c r="X134" s="117"/>
      <c r="Y134" s="93"/>
      <c r="Z134" s="93"/>
      <c r="AA134" s="93"/>
    </row>
    <row r="135" spans="1:214" s="228" customFormat="1" ht="28" customHeight="1" thickBot="1">
      <c r="A135" s="206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116"/>
      <c r="Z135" s="93"/>
      <c r="AA135" s="227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</row>
    <row r="136" spans="1:214" s="229" customFormat="1" ht="99" customHeight="1" thickBot="1">
      <c r="A136" s="206"/>
      <c r="B136" s="582" t="s">
        <v>39</v>
      </c>
      <c r="C136" s="617"/>
      <c r="D136" s="161" t="s">
        <v>30</v>
      </c>
      <c r="E136" s="162"/>
      <c r="F136" s="608" t="s">
        <v>28</v>
      </c>
      <c r="G136" s="608"/>
      <c r="H136" s="608"/>
      <c r="I136" s="609" t="s">
        <v>29</v>
      </c>
      <c r="J136" s="610"/>
      <c r="K136" s="517" t="s">
        <v>36</v>
      </c>
      <c r="L136" s="163" t="s">
        <v>3</v>
      </c>
      <c r="M136" s="164" t="s">
        <v>59</v>
      </c>
      <c r="N136" s="518" t="s">
        <v>60</v>
      </c>
      <c r="O136" s="573" t="s">
        <v>75</v>
      </c>
      <c r="P136" s="574"/>
      <c r="Q136" s="575"/>
      <c r="R136" s="576" t="s">
        <v>76</v>
      </c>
      <c r="S136" s="577"/>
      <c r="T136" s="578"/>
      <c r="U136" s="579" t="s">
        <v>68</v>
      </c>
      <c r="V136" s="580"/>
      <c r="W136" s="581"/>
      <c r="X136" s="53"/>
      <c r="Y136" s="584"/>
      <c r="Z136" s="582" t="s">
        <v>2</v>
      </c>
      <c r="AA136" s="583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</row>
    <row r="137" spans="1:214" ht="101" customHeight="1">
      <c r="A137" s="206"/>
      <c r="B137" s="59" t="s">
        <v>40</v>
      </c>
      <c r="C137" s="60" t="s">
        <v>27</v>
      </c>
      <c r="D137" s="61" t="s">
        <v>39</v>
      </c>
      <c r="E137" s="153" t="s">
        <v>67</v>
      </c>
      <c r="F137" s="54" t="s">
        <v>31</v>
      </c>
      <c r="G137" s="55" t="s">
        <v>32</v>
      </c>
      <c r="H137" s="54" t="s">
        <v>33</v>
      </c>
      <c r="I137" s="123" t="s">
        <v>34</v>
      </c>
      <c r="J137" s="122" t="s">
        <v>35</v>
      </c>
      <c r="K137" s="509" t="s">
        <v>41</v>
      </c>
      <c r="L137" s="513" t="s">
        <v>41</v>
      </c>
      <c r="M137" s="514" t="s">
        <v>41</v>
      </c>
      <c r="N137" s="510" t="s">
        <v>41</v>
      </c>
      <c r="O137" s="57" t="s">
        <v>7</v>
      </c>
      <c r="P137" s="56"/>
      <c r="Q137" s="511" t="s">
        <v>8</v>
      </c>
      <c r="R137" s="57" t="s">
        <v>7</v>
      </c>
      <c r="S137" s="56"/>
      <c r="T137" s="511" t="s">
        <v>8</v>
      </c>
      <c r="U137" s="57" t="s">
        <v>7</v>
      </c>
      <c r="V137" s="56"/>
      <c r="W137" s="512" t="s">
        <v>8</v>
      </c>
      <c r="X137" s="58"/>
      <c r="Y137" s="584"/>
      <c r="Z137" s="585" t="s">
        <v>39</v>
      </c>
      <c r="AA137" s="586"/>
    </row>
    <row r="138" spans="1:214" ht="14" customHeight="1">
      <c r="A138" s="206"/>
      <c r="B138" s="83"/>
      <c r="C138" s="83"/>
      <c r="D138" s="83"/>
      <c r="E138" s="83"/>
      <c r="F138" s="286"/>
      <c r="G138" s="286"/>
      <c r="H138" s="286"/>
      <c r="I138" s="287"/>
      <c r="J138" s="302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104"/>
      <c r="X138" s="104"/>
      <c r="Y138" s="289"/>
      <c r="Z138" s="285"/>
      <c r="AA138" s="110"/>
    </row>
    <row r="139" spans="1:214" ht="58" customHeight="1">
      <c r="A139" s="206"/>
      <c r="B139" s="403" t="s">
        <v>45</v>
      </c>
      <c r="C139" s="404">
        <v>43668</v>
      </c>
      <c r="D139" s="126">
        <v>200</v>
      </c>
      <c r="E139" s="127" t="s">
        <v>67</v>
      </c>
      <c r="F139" s="498">
        <v>0.33333333333333331</v>
      </c>
      <c r="G139" s="499">
        <v>4.1666666666666664E-2</v>
      </c>
      <c r="H139" s="498">
        <v>0.83333333333333337</v>
      </c>
      <c r="I139" s="500">
        <f>IF(F139="N","00:00",24+(H139-F139+G139))</f>
        <v>24.541666666666668</v>
      </c>
      <c r="J139" s="501">
        <f>IF(F140="N","00:00",24+(F140-H139))</f>
        <v>23.458333333333332</v>
      </c>
      <c r="K139" s="128">
        <v>2</v>
      </c>
      <c r="L139" s="129">
        <v>2</v>
      </c>
      <c r="M139" s="130">
        <v>2</v>
      </c>
      <c r="N139" s="131">
        <v>2</v>
      </c>
      <c r="O139" s="132">
        <v>1</v>
      </c>
      <c r="P139" s="133">
        <f>O133</f>
        <v>2</v>
      </c>
      <c r="Q139" s="134">
        <f>O139*P139</f>
        <v>2</v>
      </c>
      <c r="R139" s="135">
        <v>1</v>
      </c>
      <c r="S139" s="136">
        <f>R133</f>
        <v>2</v>
      </c>
      <c r="T139" s="134">
        <f>R139*S139</f>
        <v>2</v>
      </c>
      <c r="U139" s="137">
        <v>1</v>
      </c>
      <c r="V139" s="133">
        <f>U133</f>
        <v>2</v>
      </c>
      <c r="W139" s="134">
        <f>U139*V139</f>
        <v>2</v>
      </c>
      <c r="X139" s="138"/>
      <c r="Y139" s="139"/>
      <c r="Z139" s="558">
        <f t="shared" ref="Z139:Z153" si="7">D139+K139+N139+Q139+T139+W139</f>
        <v>210</v>
      </c>
      <c r="AA139" s="559"/>
    </row>
    <row r="140" spans="1:214" ht="58" customHeight="1">
      <c r="A140" s="206"/>
      <c r="B140" s="405"/>
      <c r="C140" s="404">
        <v>43669</v>
      </c>
      <c r="D140" s="126">
        <v>200</v>
      </c>
      <c r="E140" s="127" t="s">
        <v>67</v>
      </c>
      <c r="F140" s="502">
        <v>0.29166666666666669</v>
      </c>
      <c r="G140" s="503"/>
      <c r="H140" s="502">
        <v>0.79166666666666663</v>
      </c>
      <c r="I140" s="504">
        <f>IF(F140="N","00:00",24+(H140-F140+G140))</f>
        <v>24.5</v>
      </c>
      <c r="J140" s="505">
        <f t="shared" ref="J140:J152" si="8">IF(F141="N","00:00",24+(F141-H140))</f>
        <v>23.458333333333332</v>
      </c>
      <c r="K140" s="128"/>
      <c r="L140" s="129"/>
      <c r="M140" s="130"/>
      <c r="N140" s="131"/>
      <c r="O140" s="132">
        <v>1</v>
      </c>
      <c r="P140" s="140">
        <f>O133</f>
        <v>2</v>
      </c>
      <c r="Q140" s="134">
        <f t="shared" ref="Q140:Q153" si="9">O140*P140</f>
        <v>2</v>
      </c>
      <c r="R140" s="135">
        <v>1</v>
      </c>
      <c r="S140" s="141">
        <f>R133</f>
        <v>2</v>
      </c>
      <c r="T140" s="134">
        <f t="shared" ref="T140:T153" si="10">R140*S140</f>
        <v>2</v>
      </c>
      <c r="U140" s="137">
        <v>1</v>
      </c>
      <c r="V140" s="140">
        <f>U133</f>
        <v>2</v>
      </c>
      <c r="W140" s="134">
        <f t="shared" ref="W140:W152" si="11">U140*V140</f>
        <v>2</v>
      </c>
      <c r="X140" s="138"/>
      <c r="Y140" s="139"/>
      <c r="Z140" s="558">
        <f t="shared" si="7"/>
        <v>206</v>
      </c>
      <c r="AA140" s="559"/>
    </row>
    <row r="141" spans="1:214" ht="58" customHeight="1">
      <c r="A141" s="206"/>
      <c r="B141" s="405" t="s">
        <v>71</v>
      </c>
      <c r="C141" s="404">
        <v>43670</v>
      </c>
      <c r="D141" s="126"/>
      <c r="E141" s="127" t="s">
        <v>67</v>
      </c>
      <c r="F141" s="502">
        <v>0.25</v>
      </c>
      <c r="G141" s="503"/>
      <c r="H141" s="502">
        <v>0.91666666666666663</v>
      </c>
      <c r="I141" s="504">
        <f t="shared" ref="I141:I153" si="12">IF(F141="N","00:00",24+(H141-F141+G141))</f>
        <v>24.666666666666668</v>
      </c>
      <c r="J141" s="505">
        <f t="shared" si="8"/>
        <v>23.291666666666668</v>
      </c>
      <c r="K141" s="128"/>
      <c r="L141" s="129"/>
      <c r="M141" s="130"/>
      <c r="N141" s="131"/>
      <c r="O141" s="132">
        <v>1</v>
      </c>
      <c r="P141" s="140">
        <f>O133</f>
        <v>2</v>
      </c>
      <c r="Q141" s="134">
        <f t="shared" si="9"/>
        <v>2</v>
      </c>
      <c r="R141" s="135">
        <v>1</v>
      </c>
      <c r="S141" s="141">
        <f>R133</f>
        <v>2</v>
      </c>
      <c r="T141" s="134">
        <f t="shared" si="10"/>
        <v>2</v>
      </c>
      <c r="U141" s="137">
        <v>1</v>
      </c>
      <c r="V141" s="140">
        <f>U133</f>
        <v>2</v>
      </c>
      <c r="W141" s="134">
        <f t="shared" si="11"/>
        <v>2</v>
      </c>
      <c r="X141" s="138"/>
      <c r="Y141" s="139"/>
      <c r="Z141" s="558">
        <f t="shared" si="7"/>
        <v>6</v>
      </c>
      <c r="AA141" s="559"/>
    </row>
    <row r="142" spans="1:214" ht="58" customHeight="1">
      <c r="A142" s="206"/>
      <c r="B142" s="405"/>
      <c r="C142" s="404">
        <v>43671</v>
      </c>
      <c r="D142" s="126"/>
      <c r="E142" s="127" t="s">
        <v>67</v>
      </c>
      <c r="F142" s="502">
        <v>0.20833333333333334</v>
      </c>
      <c r="G142" s="503">
        <v>4.1666666666666664E-2</v>
      </c>
      <c r="H142" s="502">
        <v>0.91666666666666663</v>
      </c>
      <c r="I142" s="504">
        <f t="shared" si="12"/>
        <v>24.75</v>
      </c>
      <c r="J142" s="505">
        <f t="shared" si="8"/>
        <v>23.375</v>
      </c>
      <c r="K142" s="128"/>
      <c r="L142" s="129"/>
      <c r="M142" s="130"/>
      <c r="N142" s="131"/>
      <c r="O142" s="132">
        <v>1</v>
      </c>
      <c r="P142" s="140">
        <f>O133</f>
        <v>2</v>
      </c>
      <c r="Q142" s="134">
        <f t="shared" si="9"/>
        <v>2</v>
      </c>
      <c r="R142" s="135">
        <v>1</v>
      </c>
      <c r="S142" s="141">
        <f>R133</f>
        <v>2</v>
      </c>
      <c r="T142" s="134">
        <f t="shared" si="10"/>
        <v>2</v>
      </c>
      <c r="U142" s="137">
        <v>1</v>
      </c>
      <c r="V142" s="140">
        <f>U133</f>
        <v>2</v>
      </c>
      <c r="W142" s="134">
        <f t="shared" si="11"/>
        <v>2</v>
      </c>
      <c r="X142" s="138"/>
      <c r="Y142" s="139"/>
      <c r="Z142" s="558">
        <f t="shared" si="7"/>
        <v>6</v>
      </c>
      <c r="AA142" s="559"/>
    </row>
    <row r="143" spans="1:214" ht="58" customHeight="1">
      <c r="A143" s="206"/>
      <c r="B143" s="405"/>
      <c r="C143" s="404">
        <v>43672</v>
      </c>
      <c r="D143" s="126"/>
      <c r="E143" s="127" t="s">
        <v>67</v>
      </c>
      <c r="F143" s="502">
        <v>0.29166666666666669</v>
      </c>
      <c r="G143" s="503"/>
      <c r="H143" s="502">
        <v>0.79166666666666663</v>
      </c>
      <c r="I143" s="504">
        <f t="shared" si="12"/>
        <v>24.5</v>
      </c>
      <c r="J143" s="505">
        <f t="shared" si="8"/>
        <v>23.458333333333332</v>
      </c>
      <c r="K143" s="128"/>
      <c r="L143" s="129"/>
      <c r="M143" s="130"/>
      <c r="N143" s="131"/>
      <c r="O143" s="132">
        <v>1</v>
      </c>
      <c r="P143" s="140">
        <f>O133</f>
        <v>2</v>
      </c>
      <c r="Q143" s="134">
        <f t="shared" si="9"/>
        <v>2</v>
      </c>
      <c r="R143" s="135">
        <v>1</v>
      </c>
      <c r="S143" s="141">
        <f>R133</f>
        <v>2</v>
      </c>
      <c r="T143" s="134">
        <f t="shared" si="10"/>
        <v>2</v>
      </c>
      <c r="U143" s="137">
        <v>1</v>
      </c>
      <c r="V143" s="140">
        <f>U133</f>
        <v>2</v>
      </c>
      <c r="W143" s="134">
        <f t="shared" si="11"/>
        <v>2</v>
      </c>
      <c r="X143" s="138"/>
      <c r="Y143" s="139"/>
      <c r="Z143" s="558">
        <f t="shared" si="7"/>
        <v>6</v>
      </c>
      <c r="AA143" s="559"/>
    </row>
    <row r="144" spans="1:214" ht="58" customHeight="1">
      <c r="A144" s="206"/>
      <c r="B144" s="405"/>
      <c r="C144" s="404">
        <v>43673</v>
      </c>
      <c r="D144" s="126"/>
      <c r="E144" s="127" t="s">
        <v>67</v>
      </c>
      <c r="F144" s="502">
        <v>0.25</v>
      </c>
      <c r="G144" s="503"/>
      <c r="H144" s="502">
        <v>0.91666666666666663</v>
      </c>
      <c r="I144" s="504">
        <f t="shared" si="12"/>
        <v>24.666666666666668</v>
      </c>
      <c r="J144" s="505">
        <f t="shared" si="8"/>
        <v>23.291666666666668</v>
      </c>
      <c r="K144" s="128"/>
      <c r="L144" s="129"/>
      <c r="M144" s="130"/>
      <c r="N144" s="131"/>
      <c r="O144" s="132">
        <v>1</v>
      </c>
      <c r="P144" s="140">
        <f>O133</f>
        <v>2</v>
      </c>
      <c r="Q144" s="134">
        <f t="shared" si="9"/>
        <v>2</v>
      </c>
      <c r="R144" s="135">
        <v>1</v>
      </c>
      <c r="S144" s="141">
        <f>R133</f>
        <v>2</v>
      </c>
      <c r="T144" s="134">
        <f t="shared" si="10"/>
        <v>2</v>
      </c>
      <c r="U144" s="137">
        <v>1</v>
      </c>
      <c r="V144" s="140">
        <f>U133</f>
        <v>2</v>
      </c>
      <c r="W144" s="134">
        <f t="shared" si="11"/>
        <v>2</v>
      </c>
      <c r="X144" s="138"/>
      <c r="Y144" s="139"/>
      <c r="Z144" s="558">
        <f t="shared" si="7"/>
        <v>6</v>
      </c>
      <c r="AA144" s="559"/>
    </row>
    <row r="145" spans="1:27" ht="58" customHeight="1">
      <c r="A145" s="206"/>
      <c r="B145" s="405"/>
      <c r="C145" s="404">
        <v>43674</v>
      </c>
      <c r="D145" s="126"/>
      <c r="E145" s="127" t="s">
        <v>67</v>
      </c>
      <c r="F145" s="502">
        <v>0.20833333333333334</v>
      </c>
      <c r="G145" s="503">
        <v>4.1666666666666664E-2</v>
      </c>
      <c r="H145" s="502">
        <v>0.91666666666666663</v>
      </c>
      <c r="I145" s="504">
        <f t="shared" si="12"/>
        <v>24.75</v>
      </c>
      <c r="J145" s="505">
        <f t="shared" si="8"/>
        <v>23.375</v>
      </c>
      <c r="K145" s="128"/>
      <c r="L145" s="129"/>
      <c r="M145" s="130"/>
      <c r="N145" s="131"/>
      <c r="O145" s="132">
        <v>1</v>
      </c>
      <c r="P145" s="140">
        <f>O133</f>
        <v>2</v>
      </c>
      <c r="Q145" s="134">
        <f t="shared" si="9"/>
        <v>2</v>
      </c>
      <c r="R145" s="135">
        <v>1</v>
      </c>
      <c r="S145" s="141">
        <f>R133</f>
        <v>2</v>
      </c>
      <c r="T145" s="134">
        <f t="shared" si="10"/>
        <v>2</v>
      </c>
      <c r="U145" s="137">
        <v>1</v>
      </c>
      <c r="V145" s="140">
        <f>U133</f>
        <v>2</v>
      </c>
      <c r="W145" s="134">
        <f t="shared" si="11"/>
        <v>2</v>
      </c>
      <c r="X145" s="138"/>
      <c r="Y145" s="139"/>
      <c r="Z145" s="558">
        <f t="shared" si="7"/>
        <v>6</v>
      </c>
      <c r="AA145" s="559"/>
    </row>
    <row r="146" spans="1:27" ht="58" customHeight="1">
      <c r="A146" s="206"/>
      <c r="B146" s="405"/>
      <c r="C146" s="404">
        <v>43675</v>
      </c>
      <c r="D146" s="126"/>
      <c r="E146" s="127" t="s">
        <v>67</v>
      </c>
      <c r="F146" s="502">
        <v>0.29166666666666669</v>
      </c>
      <c r="G146" s="503"/>
      <c r="H146" s="502">
        <v>0.79166666666666663</v>
      </c>
      <c r="I146" s="504">
        <f t="shared" si="12"/>
        <v>24.5</v>
      </c>
      <c r="J146" s="505">
        <f t="shared" si="8"/>
        <v>23.458333333333332</v>
      </c>
      <c r="K146" s="128"/>
      <c r="L146" s="129"/>
      <c r="M146" s="130"/>
      <c r="N146" s="131"/>
      <c r="O146" s="132">
        <v>1</v>
      </c>
      <c r="P146" s="140">
        <f>O133</f>
        <v>2</v>
      </c>
      <c r="Q146" s="134">
        <f t="shared" si="9"/>
        <v>2</v>
      </c>
      <c r="R146" s="135">
        <v>1</v>
      </c>
      <c r="S146" s="141">
        <f>R133</f>
        <v>2</v>
      </c>
      <c r="T146" s="134">
        <f t="shared" si="10"/>
        <v>2</v>
      </c>
      <c r="U146" s="137">
        <v>1</v>
      </c>
      <c r="V146" s="140">
        <f>U133</f>
        <v>2</v>
      </c>
      <c r="W146" s="134">
        <f t="shared" si="11"/>
        <v>2</v>
      </c>
      <c r="X146" s="138"/>
      <c r="Y146" s="139"/>
      <c r="Z146" s="558">
        <f t="shared" si="7"/>
        <v>6</v>
      </c>
      <c r="AA146" s="559"/>
    </row>
    <row r="147" spans="1:27" ht="58" customHeight="1">
      <c r="A147" s="206"/>
      <c r="B147" s="405"/>
      <c r="C147" s="404">
        <v>43676</v>
      </c>
      <c r="D147" s="126"/>
      <c r="E147" s="127" t="s">
        <v>67</v>
      </c>
      <c r="F147" s="502">
        <v>0.25</v>
      </c>
      <c r="G147" s="503"/>
      <c r="H147" s="502">
        <v>0.91666666666666663</v>
      </c>
      <c r="I147" s="504">
        <f t="shared" si="12"/>
        <v>24.666666666666668</v>
      </c>
      <c r="J147" s="505">
        <f t="shared" si="8"/>
        <v>23.291666666666668</v>
      </c>
      <c r="K147" s="128"/>
      <c r="L147" s="129"/>
      <c r="M147" s="130"/>
      <c r="N147" s="131"/>
      <c r="O147" s="132">
        <v>1</v>
      </c>
      <c r="P147" s="140">
        <f>O133</f>
        <v>2</v>
      </c>
      <c r="Q147" s="134">
        <f t="shared" si="9"/>
        <v>2</v>
      </c>
      <c r="R147" s="135">
        <v>1</v>
      </c>
      <c r="S147" s="141">
        <f>R133</f>
        <v>2</v>
      </c>
      <c r="T147" s="134">
        <f t="shared" si="10"/>
        <v>2</v>
      </c>
      <c r="U147" s="137">
        <v>1</v>
      </c>
      <c r="V147" s="140">
        <f>U133</f>
        <v>2</v>
      </c>
      <c r="W147" s="134">
        <f t="shared" si="11"/>
        <v>2</v>
      </c>
      <c r="X147" s="138"/>
      <c r="Y147" s="139"/>
      <c r="Z147" s="558">
        <f t="shared" si="7"/>
        <v>6</v>
      </c>
      <c r="AA147" s="559"/>
    </row>
    <row r="148" spans="1:27" ht="58" customHeight="1">
      <c r="A148" s="206"/>
      <c r="B148" s="405"/>
      <c r="C148" s="404">
        <v>43677</v>
      </c>
      <c r="D148" s="126"/>
      <c r="E148" s="127" t="s">
        <v>67</v>
      </c>
      <c r="F148" s="502">
        <v>0.20833333333333334</v>
      </c>
      <c r="G148" s="503">
        <v>4.1666666666666664E-2</v>
      </c>
      <c r="H148" s="502">
        <v>0.91666666666666663</v>
      </c>
      <c r="I148" s="504">
        <f t="shared" si="12"/>
        <v>24.75</v>
      </c>
      <c r="J148" s="505">
        <f t="shared" si="8"/>
        <v>23.375</v>
      </c>
      <c r="K148" s="128"/>
      <c r="L148" s="129"/>
      <c r="M148" s="130"/>
      <c r="N148" s="131"/>
      <c r="O148" s="132">
        <v>1</v>
      </c>
      <c r="P148" s="140">
        <f>O133</f>
        <v>2</v>
      </c>
      <c r="Q148" s="134">
        <f t="shared" si="9"/>
        <v>2</v>
      </c>
      <c r="R148" s="135">
        <v>1</v>
      </c>
      <c r="S148" s="141">
        <f>R133</f>
        <v>2</v>
      </c>
      <c r="T148" s="134">
        <f t="shared" si="10"/>
        <v>2</v>
      </c>
      <c r="U148" s="137">
        <v>1</v>
      </c>
      <c r="V148" s="140">
        <f>U133</f>
        <v>2</v>
      </c>
      <c r="W148" s="134">
        <f t="shared" si="11"/>
        <v>2</v>
      </c>
      <c r="X148" s="138"/>
      <c r="Y148" s="139"/>
      <c r="Z148" s="558">
        <f t="shared" si="7"/>
        <v>6</v>
      </c>
      <c r="AA148" s="559"/>
    </row>
    <row r="149" spans="1:27" ht="58" customHeight="1">
      <c r="A149" s="206"/>
      <c r="B149" s="405"/>
      <c r="C149" s="404">
        <v>43678</v>
      </c>
      <c r="D149" s="126"/>
      <c r="E149" s="127" t="s">
        <v>67</v>
      </c>
      <c r="F149" s="502">
        <v>0.29166666666666669</v>
      </c>
      <c r="G149" s="503"/>
      <c r="H149" s="502">
        <v>0.79166666666666663</v>
      </c>
      <c r="I149" s="504">
        <f t="shared" si="12"/>
        <v>24.5</v>
      </c>
      <c r="J149" s="505">
        <f t="shared" si="8"/>
        <v>23.458333333333332</v>
      </c>
      <c r="K149" s="128"/>
      <c r="L149" s="129"/>
      <c r="M149" s="130"/>
      <c r="N149" s="131"/>
      <c r="O149" s="132">
        <v>1</v>
      </c>
      <c r="P149" s="140">
        <f>O133</f>
        <v>2</v>
      </c>
      <c r="Q149" s="134">
        <f t="shared" si="9"/>
        <v>2</v>
      </c>
      <c r="R149" s="135">
        <v>1</v>
      </c>
      <c r="S149" s="141">
        <f>R133</f>
        <v>2</v>
      </c>
      <c r="T149" s="134">
        <f t="shared" si="10"/>
        <v>2</v>
      </c>
      <c r="U149" s="137">
        <v>1</v>
      </c>
      <c r="V149" s="140">
        <f>U133</f>
        <v>2</v>
      </c>
      <c r="W149" s="134">
        <f t="shared" si="11"/>
        <v>2</v>
      </c>
      <c r="X149" s="138"/>
      <c r="Y149" s="139"/>
      <c r="Z149" s="558">
        <f t="shared" si="7"/>
        <v>6</v>
      </c>
      <c r="AA149" s="559"/>
    </row>
    <row r="150" spans="1:27" ht="58" customHeight="1">
      <c r="A150" s="206"/>
      <c r="B150" s="405"/>
      <c r="C150" s="404">
        <v>43679</v>
      </c>
      <c r="D150" s="126"/>
      <c r="E150" s="127" t="s">
        <v>67</v>
      </c>
      <c r="F150" s="502">
        <v>0.25</v>
      </c>
      <c r="G150" s="503"/>
      <c r="H150" s="502">
        <v>0.91666666666666663</v>
      </c>
      <c r="I150" s="504">
        <f t="shared" si="12"/>
        <v>24.666666666666668</v>
      </c>
      <c r="J150" s="505">
        <f t="shared" si="8"/>
        <v>23.291666666666668</v>
      </c>
      <c r="K150" s="128"/>
      <c r="L150" s="129"/>
      <c r="M150" s="130"/>
      <c r="N150" s="131"/>
      <c r="O150" s="132">
        <v>1</v>
      </c>
      <c r="P150" s="140">
        <f>O133</f>
        <v>2</v>
      </c>
      <c r="Q150" s="134">
        <f t="shared" si="9"/>
        <v>2</v>
      </c>
      <c r="R150" s="135">
        <v>1</v>
      </c>
      <c r="S150" s="141">
        <f>R133</f>
        <v>2</v>
      </c>
      <c r="T150" s="134">
        <f t="shared" si="10"/>
        <v>2</v>
      </c>
      <c r="U150" s="137">
        <v>1</v>
      </c>
      <c r="V150" s="140">
        <f>U133</f>
        <v>2</v>
      </c>
      <c r="W150" s="134">
        <f t="shared" si="11"/>
        <v>2</v>
      </c>
      <c r="X150" s="138"/>
      <c r="Y150" s="139"/>
      <c r="Z150" s="558">
        <f t="shared" si="7"/>
        <v>6</v>
      </c>
      <c r="AA150" s="559"/>
    </row>
    <row r="151" spans="1:27" ht="58" customHeight="1">
      <c r="A151" s="206"/>
      <c r="B151" s="405"/>
      <c r="C151" s="404">
        <v>43680</v>
      </c>
      <c r="D151" s="126"/>
      <c r="E151" s="127" t="s">
        <v>67</v>
      </c>
      <c r="F151" s="502">
        <v>0.20833333333333334</v>
      </c>
      <c r="G151" s="503">
        <v>4.1666666666666664E-2</v>
      </c>
      <c r="H151" s="502">
        <v>0.91666666666666663</v>
      </c>
      <c r="I151" s="504">
        <f t="shared" si="12"/>
        <v>24.75</v>
      </c>
      <c r="J151" s="505">
        <f t="shared" si="8"/>
        <v>23.25</v>
      </c>
      <c r="K151" s="128"/>
      <c r="L151" s="129"/>
      <c r="M151" s="130"/>
      <c r="N151" s="131"/>
      <c r="O151" s="132">
        <v>1</v>
      </c>
      <c r="P151" s="140">
        <f>O133</f>
        <v>2</v>
      </c>
      <c r="Q151" s="134">
        <f t="shared" si="9"/>
        <v>2</v>
      </c>
      <c r="R151" s="135">
        <v>1</v>
      </c>
      <c r="S151" s="141">
        <f>R133</f>
        <v>2</v>
      </c>
      <c r="T151" s="134">
        <f t="shared" si="10"/>
        <v>2</v>
      </c>
      <c r="U151" s="137">
        <v>1</v>
      </c>
      <c r="V151" s="140">
        <f>U133</f>
        <v>2</v>
      </c>
      <c r="W151" s="134">
        <f t="shared" si="11"/>
        <v>2</v>
      </c>
      <c r="X151" s="138"/>
      <c r="Y151" s="139"/>
      <c r="Z151" s="558">
        <f t="shared" si="7"/>
        <v>6</v>
      </c>
      <c r="AA151" s="559"/>
    </row>
    <row r="152" spans="1:27" ht="58" customHeight="1">
      <c r="A152" s="206"/>
      <c r="B152" s="405"/>
      <c r="C152" s="404">
        <v>43681</v>
      </c>
      <c r="D152" s="126"/>
      <c r="E152" s="127" t="s">
        <v>67</v>
      </c>
      <c r="F152" s="502">
        <v>0.16666666666666666</v>
      </c>
      <c r="G152" s="503"/>
      <c r="H152" s="502">
        <v>0.83333333333333337</v>
      </c>
      <c r="I152" s="504">
        <f t="shared" si="12"/>
        <v>24.666666666666668</v>
      </c>
      <c r="J152" s="505" t="str">
        <f t="shared" si="8"/>
        <v>00:00</v>
      </c>
      <c r="K152" s="128"/>
      <c r="L152" s="129"/>
      <c r="M152" s="130"/>
      <c r="N152" s="131"/>
      <c r="O152" s="132">
        <v>1</v>
      </c>
      <c r="P152" s="140">
        <f>O133</f>
        <v>2</v>
      </c>
      <c r="Q152" s="134">
        <f t="shared" si="9"/>
        <v>2</v>
      </c>
      <c r="R152" s="135">
        <v>1</v>
      </c>
      <c r="S152" s="141">
        <f>R133</f>
        <v>2</v>
      </c>
      <c r="T152" s="134">
        <f t="shared" si="10"/>
        <v>2</v>
      </c>
      <c r="U152" s="137">
        <v>1</v>
      </c>
      <c r="V152" s="140">
        <f>U133</f>
        <v>2</v>
      </c>
      <c r="W152" s="134">
        <f t="shared" si="11"/>
        <v>2</v>
      </c>
      <c r="X152" s="138"/>
      <c r="Y152" s="139"/>
      <c r="Z152" s="558">
        <f t="shared" si="7"/>
        <v>6</v>
      </c>
      <c r="AA152" s="559"/>
    </row>
    <row r="153" spans="1:27" ht="58" customHeight="1" thickBot="1">
      <c r="A153" s="206"/>
      <c r="B153" s="403"/>
      <c r="C153" s="404">
        <v>43682</v>
      </c>
      <c r="D153" s="126"/>
      <c r="E153" s="127" t="s">
        <v>67</v>
      </c>
      <c r="F153" s="498" t="s">
        <v>69</v>
      </c>
      <c r="G153" s="499"/>
      <c r="H153" s="498"/>
      <c r="I153" s="500" t="str">
        <f t="shared" si="12"/>
        <v>00:00</v>
      </c>
      <c r="J153" s="501"/>
      <c r="K153" s="154"/>
      <c r="L153" s="129"/>
      <c r="M153" s="130"/>
      <c r="N153" s="155"/>
      <c r="O153" s="132">
        <v>1</v>
      </c>
      <c r="P153" s="133">
        <f>O133</f>
        <v>2</v>
      </c>
      <c r="Q153" s="134">
        <f t="shared" si="9"/>
        <v>2</v>
      </c>
      <c r="R153" s="135">
        <v>1</v>
      </c>
      <c r="S153" s="136">
        <f>R133</f>
        <v>2</v>
      </c>
      <c r="T153" s="134">
        <f t="shared" si="10"/>
        <v>2</v>
      </c>
      <c r="U153" s="224"/>
      <c r="V153" s="204"/>
      <c r="W153" s="205"/>
      <c r="X153" s="138"/>
      <c r="Y153" s="139"/>
      <c r="Z153" s="560">
        <f t="shared" si="7"/>
        <v>4</v>
      </c>
      <c r="AA153" s="561"/>
    </row>
    <row r="154" spans="1:27" ht="9" customHeight="1">
      <c r="A154" s="206"/>
      <c r="B154" s="300"/>
      <c r="C154" s="300"/>
      <c r="D154" s="62"/>
      <c r="E154" s="62"/>
      <c r="F154" s="63" t="s">
        <v>37</v>
      </c>
      <c r="G154" s="64"/>
      <c r="H154" s="64"/>
      <c r="I154" s="65"/>
      <c r="J154" s="64"/>
      <c r="K154" s="306"/>
      <c r="L154" s="306"/>
      <c r="M154" s="306"/>
      <c r="N154" s="306"/>
      <c r="O154" s="306"/>
      <c r="P154" s="306"/>
      <c r="Q154" s="62"/>
      <c r="R154" s="307"/>
      <c r="S154" s="306"/>
      <c r="T154" s="62"/>
      <c r="U154" s="307"/>
      <c r="V154" s="306"/>
      <c r="W154" s="65"/>
      <c r="X154" s="65"/>
      <c r="Y154" s="308"/>
      <c r="Z154" s="508"/>
      <c r="AA154" s="246"/>
    </row>
    <row r="155" spans="1:27" ht="17" customHeight="1">
      <c r="A155" s="206"/>
      <c r="B155" s="83"/>
      <c r="C155" s="83"/>
      <c r="D155" s="74"/>
      <c r="E155" s="74"/>
      <c r="F155" s="303"/>
      <c r="G155" s="303"/>
      <c r="H155" s="303"/>
      <c r="I155" s="304"/>
      <c r="J155" s="303"/>
      <c r="K155" s="74"/>
      <c r="L155" s="74"/>
      <c r="M155" s="74"/>
      <c r="N155" s="74"/>
      <c r="O155" s="74"/>
      <c r="P155" s="74"/>
      <c r="Q155" s="74"/>
      <c r="R155" s="309"/>
      <c r="S155" s="74"/>
      <c r="T155" s="74"/>
      <c r="U155" s="309"/>
      <c r="V155" s="74"/>
      <c r="W155" s="71"/>
      <c r="X155" s="71"/>
      <c r="Y155" s="310"/>
      <c r="Z155" s="508"/>
      <c r="AA155" s="246"/>
    </row>
    <row r="156" spans="1:27" ht="65" customHeight="1">
      <c r="A156" s="206"/>
      <c r="B156" s="301"/>
      <c r="C156" s="520" t="s">
        <v>38</v>
      </c>
      <c r="D156" s="142">
        <f>SUM(D139:D153)</f>
        <v>400</v>
      </c>
      <c r="E156" s="62"/>
      <c r="F156" s="63" t="s">
        <v>37</v>
      </c>
      <c r="G156" s="64"/>
      <c r="H156" s="64"/>
      <c r="I156" s="65"/>
      <c r="J156" s="520" t="s">
        <v>38</v>
      </c>
      <c r="K156" s="143">
        <f>SUM(K139:K153)</f>
        <v>2</v>
      </c>
      <c r="L156" s="143">
        <f>SUM(L139:L153)</f>
        <v>2</v>
      </c>
      <c r="M156" s="143">
        <f>SUM(M139:M153)</f>
        <v>2</v>
      </c>
      <c r="N156" s="146">
        <f>SUM(N139:N153)</f>
        <v>2</v>
      </c>
      <c r="O156" s="147">
        <f>SUM(O139:O153)</f>
        <v>15</v>
      </c>
      <c r="P156" s="148"/>
      <c r="Q156" s="134">
        <f>SUM(Q139:Q153)</f>
        <v>30</v>
      </c>
      <c r="R156" s="147">
        <f>SUM(R139:R153)</f>
        <v>15</v>
      </c>
      <c r="S156" s="148"/>
      <c r="T156" s="149">
        <f>SUM(T139:T153)</f>
        <v>30</v>
      </c>
      <c r="U156" s="150">
        <f>SUM(U139:U153)</f>
        <v>14</v>
      </c>
      <c r="V156" s="148"/>
      <c r="W156" s="151">
        <f>SUM(SUM(W139:W153))</f>
        <v>28</v>
      </c>
      <c r="X156" s="66"/>
      <c r="Y156" s="520" t="s">
        <v>47</v>
      </c>
      <c r="Z156" s="562">
        <f>SUM(Z139:Z153)</f>
        <v>492</v>
      </c>
      <c r="AA156" s="563"/>
    </row>
    <row r="157" spans="1:27" ht="17" customHeight="1">
      <c r="A157" s="206"/>
      <c r="B157" s="82"/>
      <c r="C157" s="81"/>
      <c r="D157" s="68"/>
      <c r="E157" s="68"/>
      <c r="F157" s="69"/>
      <c r="G157" s="69"/>
      <c r="H157" s="69"/>
      <c r="I157" s="70"/>
      <c r="J157" s="69"/>
      <c r="K157" s="68"/>
      <c r="L157" s="68"/>
      <c r="M157" s="68"/>
      <c r="N157" s="68"/>
      <c r="O157" s="68"/>
      <c r="P157" s="68"/>
      <c r="Q157" s="68"/>
      <c r="R157" s="68"/>
      <c r="S157" s="68"/>
      <c r="T157" s="70"/>
      <c r="U157" s="68"/>
      <c r="V157" s="68"/>
      <c r="W157" s="71"/>
      <c r="X157" s="71"/>
      <c r="Y157" s="152"/>
      <c r="Z157" s="506"/>
      <c r="AA157" s="246"/>
    </row>
    <row r="158" spans="1:27" ht="65" customHeight="1">
      <c r="A158" s="206"/>
      <c r="B158" s="82"/>
      <c r="C158" s="82"/>
      <c r="D158" s="68"/>
      <c r="E158" s="68"/>
      <c r="F158" s="69"/>
      <c r="G158" s="69"/>
      <c r="H158" s="69"/>
      <c r="I158" s="70"/>
      <c r="J158" s="69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71"/>
      <c r="X158" s="71"/>
      <c r="Y158" s="519" t="s">
        <v>5</v>
      </c>
      <c r="Z158" s="562">
        <f>IF(U121="sem retenção","0,00 €",Z156*U121)</f>
        <v>9.84</v>
      </c>
      <c r="AA158" s="563"/>
    </row>
    <row r="159" spans="1:27" ht="17" customHeight="1">
      <c r="A159" s="206"/>
      <c r="B159" s="82"/>
      <c r="C159" s="82"/>
      <c r="D159" s="68"/>
      <c r="E159" s="68"/>
      <c r="F159" s="69"/>
      <c r="G159" s="69"/>
      <c r="H159" s="69"/>
      <c r="I159" s="70"/>
      <c r="J159" s="69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71"/>
      <c r="X159" s="71"/>
      <c r="Y159" s="170"/>
      <c r="Z159" s="507"/>
      <c r="AA159" s="246"/>
    </row>
    <row r="160" spans="1:27" ht="65" customHeight="1">
      <c r="A160" s="206"/>
      <c r="B160" s="82"/>
      <c r="C160" s="82"/>
      <c r="D160" s="68"/>
      <c r="E160" s="68"/>
      <c r="F160" s="69"/>
      <c r="G160" s="69"/>
      <c r="H160" s="69"/>
      <c r="I160" s="70"/>
      <c r="J160" s="69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71"/>
      <c r="X160" s="71"/>
      <c r="Y160" s="519" t="s">
        <v>6</v>
      </c>
      <c r="Z160" s="562">
        <f>IF(U123="isento","0,00 €",Z156*U123)</f>
        <v>9.84</v>
      </c>
      <c r="AA160" s="563"/>
    </row>
    <row r="161" spans="1:214" ht="17" customHeight="1">
      <c r="A161" s="206"/>
      <c r="B161" s="82"/>
      <c r="C161" s="82"/>
      <c r="D161" s="68"/>
      <c r="E161" s="68"/>
      <c r="F161" s="69"/>
      <c r="G161" s="69"/>
      <c r="H161" s="69"/>
      <c r="I161" s="70"/>
      <c r="J161" s="69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71"/>
      <c r="X161" s="71"/>
      <c r="Y161" s="170"/>
      <c r="Z161" s="507"/>
      <c r="AA161" s="246"/>
    </row>
    <row r="162" spans="1:214" ht="65" customHeight="1">
      <c r="A162" s="206"/>
      <c r="B162" s="83"/>
      <c r="C162" s="83"/>
      <c r="D162" s="75"/>
      <c r="E162" s="75"/>
      <c r="F162" s="76"/>
      <c r="G162" s="77"/>
      <c r="H162" s="76"/>
      <c r="I162" s="78"/>
      <c r="J162" s="76"/>
      <c r="K162" s="79"/>
      <c r="L162" s="79"/>
      <c r="M162" s="79"/>
      <c r="N162" s="76"/>
      <c r="O162" s="76"/>
      <c r="P162" s="76"/>
      <c r="Q162" s="16"/>
      <c r="R162" s="72"/>
      <c r="S162" s="72"/>
      <c r="T162" s="72"/>
      <c r="U162" s="72"/>
      <c r="V162" s="72"/>
      <c r="W162" s="71"/>
      <c r="X162" s="71"/>
      <c r="Y162" s="520" t="s">
        <v>46</v>
      </c>
      <c r="Z162" s="556">
        <f>Z156-Z158+Z160</f>
        <v>492</v>
      </c>
      <c r="AA162" s="557"/>
    </row>
    <row r="163" spans="1:214" ht="31" customHeight="1">
      <c r="A163" s="206"/>
      <c r="B163" s="216"/>
      <c r="C163" s="216"/>
      <c r="D163" s="290"/>
      <c r="E163" s="290"/>
      <c r="F163" s="18"/>
      <c r="G163" s="291"/>
      <c r="H163" s="18"/>
      <c r="I163" s="292"/>
      <c r="J163" s="18"/>
      <c r="K163" s="293"/>
      <c r="L163" s="293"/>
      <c r="M163" s="293"/>
      <c r="N163" s="18"/>
      <c r="O163" s="18"/>
      <c r="P163" s="18"/>
      <c r="Q163" s="4"/>
      <c r="R163" s="4"/>
      <c r="S163" s="4"/>
      <c r="T163" s="4"/>
      <c r="U163" s="4"/>
      <c r="V163" s="4"/>
      <c r="W163" s="220"/>
      <c r="X163" s="220"/>
      <c r="Y163" s="294"/>
      <c r="Z163" s="295"/>
      <c r="AA163" s="4"/>
    </row>
    <row r="164" spans="1:214" ht="31" customHeight="1">
      <c r="A164" s="206"/>
      <c r="B164" s="216"/>
      <c r="C164" s="216"/>
      <c r="D164" s="290"/>
      <c r="E164" s="290"/>
      <c r="F164" s="18"/>
      <c r="G164" s="291"/>
      <c r="H164" s="18"/>
      <c r="I164" s="292"/>
      <c r="J164" s="18"/>
      <c r="K164" s="293"/>
      <c r="L164" s="293"/>
      <c r="M164" s="293"/>
      <c r="N164" s="18"/>
      <c r="O164" s="18"/>
      <c r="P164" s="18"/>
      <c r="Q164" s="4"/>
      <c r="R164" s="4"/>
      <c r="S164" s="4"/>
      <c r="T164" s="4"/>
      <c r="U164" s="4"/>
      <c r="V164" s="4"/>
      <c r="W164" s="220"/>
      <c r="X164" s="220"/>
      <c r="Y164" s="294"/>
      <c r="Z164" s="295"/>
      <c r="AA164" s="4"/>
    </row>
    <row r="165" spans="1:214" ht="31" customHeight="1">
      <c r="A165" s="206"/>
      <c r="B165" s="216"/>
      <c r="C165" s="216"/>
      <c r="D165" s="290"/>
      <c r="E165" s="290"/>
      <c r="F165" s="18"/>
      <c r="G165" s="291"/>
      <c r="H165" s="18"/>
      <c r="I165" s="292"/>
      <c r="J165" s="18"/>
      <c r="K165" s="293"/>
      <c r="L165" s="293"/>
      <c r="M165" s="293"/>
      <c r="N165" s="18"/>
      <c r="O165" s="18"/>
      <c r="P165" s="18"/>
      <c r="Q165" s="4"/>
      <c r="R165" s="4"/>
      <c r="S165" s="4"/>
      <c r="T165" s="4"/>
      <c r="U165" s="4"/>
      <c r="V165" s="4"/>
      <c r="W165" s="220"/>
      <c r="X165" s="220"/>
      <c r="Y165" s="294"/>
      <c r="Z165" s="295"/>
      <c r="AA165" s="4"/>
    </row>
    <row r="166" spans="1:214" ht="31" customHeight="1">
      <c r="A166" s="206"/>
      <c r="B166" s="216"/>
      <c r="C166" s="216"/>
      <c r="D166" s="290"/>
      <c r="E166" s="290"/>
      <c r="F166" s="18"/>
      <c r="G166" s="291"/>
      <c r="H166" s="18"/>
      <c r="I166" s="292"/>
      <c r="J166" s="18"/>
      <c r="K166" s="293"/>
      <c r="L166" s="293"/>
      <c r="M166" s="293"/>
      <c r="N166" s="18"/>
      <c r="O166" s="18"/>
      <c r="P166" s="18"/>
      <c r="Q166" s="4"/>
      <c r="R166" s="4"/>
      <c r="S166" s="4"/>
      <c r="T166" s="4"/>
      <c r="U166" s="4"/>
      <c r="V166" s="4"/>
      <c r="W166" s="220"/>
      <c r="X166" s="220"/>
      <c r="Y166" s="294"/>
      <c r="Z166" s="295"/>
      <c r="AA166" s="4"/>
    </row>
    <row r="167" spans="1:214" ht="31" customHeight="1">
      <c r="A167" s="206"/>
      <c r="B167" s="216"/>
      <c r="C167" s="216"/>
      <c r="D167" s="290"/>
      <c r="E167" s="290"/>
      <c r="F167" s="18"/>
      <c r="G167" s="291"/>
      <c r="H167" s="18"/>
      <c r="I167" s="292"/>
      <c r="J167" s="18"/>
      <c r="K167" s="293"/>
      <c r="L167" s="293"/>
      <c r="M167" s="293"/>
      <c r="N167" s="18"/>
      <c r="O167" s="18"/>
      <c r="P167" s="18"/>
      <c r="Q167" s="4"/>
      <c r="R167" s="4"/>
      <c r="S167" s="4"/>
      <c r="T167" s="4"/>
      <c r="U167" s="4"/>
      <c r="V167" s="4"/>
      <c r="W167" s="220"/>
      <c r="X167" s="220"/>
      <c r="Y167" s="294"/>
      <c r="Z167" s="295"/>
      <c r="AA167" s="4"/>
    </row>
    <row r="168" spans="1:214" ht="31" customHeight="1">
      <c r="A168" s="206"/>
      <c r="B168" s="216"/>
      <c r="C168" s="216"/>
      <c r="D168" s="290"/>
      <c r="E168" s="290"/>
      <c r="F168" s="18"/>
      <c r="G168" s="291"/>
      <c r="H168" s="18"/>
      <c r="I168" s="292"/>
      <c r="J168" s="18"/>
      <c r="K168" s="293"/>
      <c r="L168" s="293"/>
      <c r="M168" s="293"/>
      <c r="N168" s="18"/>
      <c r="O168" s="18"/>
      <c r="P168" s="18"/>
      <c r="Q168" s="4"/>
      <c r="R168" s="4"/>
      <c r="S168" s="4"/>
      <c r="T168" s="4"/>
      <c r="U168" s="4"/>
      <c r="V168" s="4"/>
      <c r="W168" s="220"/>
      <c r="X168" s="220"/>
      <c r="Y168" s="294"/>
      <c r="Z168" s="295"/>
      <c r="AA168" s="4"/>
    </row>
    <row r="169" spans="1:214" ht="31" customHeight="1">
      <c r="A169" s="206"/>
      <c r="B169" s="216"/>
      <c r="C169" s="216"/>
      <c r="D169" s="290"/>
      <c r="E169" s="290"/>
      <c r="F169" s="18"/>
      <c r="G169" s="291"/>
      <c r="H169" s="18"/>
      <c r="I169" s="292"/>
      <c r="J169" s="18"/>
      <c r="K169" s="293"/>
      <c r="L169" s="293"/>
      <c r="M169" s="293"/>
      <c r="N169" s="18"/>
      <c r="O169" s="18"/>
      <c r="P169" s="18"/>
      <c r="Q169" s="4"/>
      <c r="R169" s="4"/>
      <c r="S169" s="4"/>
      <c r="T169" s="4"/>
      <c r="U169" s="4"/>
      <c r="V169" s="4"/>
      <c r="W169" s="220"/>
      <c r="X169" s="220"/>
      <c r="Y169" s="294"/>
      <c r="Z169" s="295"/>
      <c r="AA169" s="4"/>
    </row>
    <row r="170" spans="1:214" ht="44" customHeight="1">
      <c r="A170" s="206"/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4"/>
    </row>
    <row r="171" spans="1:214" ht="13" customHeight="1">
      <c r="A171" s="206"/>
      <c r="B171" s="238"/>
      <c r="C171" s="239"/>
      <c r="D171" s="239"/>
      <c r="E171" s="239"/>
      <c r="F171" s="240"/>
      <c r="G171" s="239"/>
      <c r="H171" s="241"/>
      <c r="I171" s="241"/>
      <c r="J171" s="242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43"/>
      <c r="X171" s="216"/>
      <c r="Y171" s="216"/>
      <c r="Z171" s="216"/>
      <c r="AA171" s="4"/>
    </row>
    <row r="172" spans="1:214" ht="14" customHeight="1">
      <c r="A172" s="206"/>
      <c r="B172" s="235"/>
      <c r="C172" s="237"/>
      <c r="D172" s="115"/>
      <c r="E172" s="115"/>
      <c r="F172" s="233"/>
      <c r="G172" s="115"/>
      <c r="H172" s="236"/>
      <c r="I172" s="236"/>
      <c r="J172" s="23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216"/>
      <c r="X172" s="216"/>
      <c r="Y172" s="216"/>
      <c r="Z172" s="216"/>
      <c r="AA172" s="4"/>
    </row>
    <row r="173" spans="1:214" s="251" customFormat="1" ht="65" customHeight="1">
      <c r="A173" s="206"/>
      <c r="B173" s="263"/>
      <c r="C173" s="264"/>
      <c r="E173" s="265"/>
      <c r="F173" s="437" t="s">
        <v>42</v>
      </c>
      <c r="G173" s="599" t="s">
        <v>94</v>
      </c>
      <c r="H173" s="599"/>
      <c r="I173" s="599"/>
      <c r="J173" s="599"/>
      <c r="K173" s="599"/>
      <c r="L173" s="599"/>
      <c r="M173" s="599"/>
      <c r="N173" s="260"/>
      <c r="O173" s="85"/>
      <c r="P173" s="47"/>
      <c r="Q173" s="261"/>
      <c r="R173" s="600" t="s">
        <v>44</v>
      </c>
      <c r="S173" s="601"/>
      <c r="T173" s="602"/>
      <c r="U173" s="603">
        <f ca="1">TODAY()</f>
        <v>44069</v>
      </c>
      <c r="V173" s="604"/>
      <c r="W173" s="605"/>
      <c r="X173" s="249"/>
      <c r="Y173" s="249"/>
      <c r="Z173" s="249"/>
      <c r="AA173" s="250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</row>
    <row r="174" spans="1:214" ht="10" customHeight="1">
      <c r="A174" s="206"/>
      <c r="B174" s="266"/>
      <c r="C174" s="267"/>
      <c r="E174" s="268"/>
      <c r="F174" s="438"/>
      <c r="G174" s="441"/>
      <c r="H174" s="442"/>
      <c r="I174" s="442"/>
      <c r="J174" s="443"/>
      <c r="K174" s="444"/>
      <c r="L174" s="444"/>
      <c r="M174" s="444"/>
      <c r="N174" s="112"/>
      <c r="O174" s="112"/>
      <c r="P174" s="262"/>
      <c r="Q174" s="112"/>
      <c r="R174" s="111"/>
      <c r="S174" s="16"/>
      <c r="T174" s="16"/>
      <c r="U174" s="112"/>
      <c r="V174" s="16"/>
      <c r="W174" s="111"/>
      <c r="X174" s="216"/>
      <c r="Y174" s="216"/>
      <c r="Z174" s="216"/>
      <c r="AA174" s="4"/>
    </row>
    <row r="175" spans="1:214" s="251" customFormat="1" ht="65" customHeight="1">
      <c r="A175" s="206"/>
      <c r="B175" s="269"/>
      <c r="C175" s="267"/>
      <c r="E175" s="265"/>
      <c r="F175" s="437" t="s">
        <v>14</v>
      </c>
      <c r="G175" s="606" t="s">
        <v>102</v>
      </c>
      <c r="H175" s="606"/>
      <c r="I175" s="606"/>
      <c r="J175" s="606"/>
      <c r="K175" s="606"/>
      <c r="L175" s="606"/>
      <c r="M175" s="606"/>
      <c r="N175" s="46"/>
      <c r="O175" s="46"/>
      <c r="P175" s="47"/>
      <c r="Q175" s="47"/>
      <c r="R175" s="47"/>
      <c r="S175" s="47"/>
      <c r="T175" s="47"/>
      <c r="U175" s="47"/>
      <c r="V175" s="47"/>
      <c r="W175" s="47"/>
      <c r="X175" s="249"/>
      <c r="Y175" s="249"/>
      <c r="Z175" s="249"/>
      <c r="AA175" s="250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</row>
    <row r="176" spans="1:214" s="251" customFormat="1" ht="15" customHeight="1">
      <c r="A176" s="206"/>
      <c r="B176" s="270"/>
      <c r="C176" s="271"/>
      <c r="E176" s="272"/>
      <c r="F176" s="437"/>
      <c r="G176" s="432"/>
      <c r="H176" s="432"/>
      <c r="I176" s="432"/>
      <c r="J176" s="432"/>
      <c r="K176" s="432"/>
      <c r="L176" s="432"/>
      <c r="M176" s="432"/>
      <c r="N176" s="46"/>
      <c r="O176" s="46"/>
      <c r="P176" s="47"/>
      <c r="Q176" s="113"/>
      <c r="R176" s="113"/>
      <c r="S176" s="84"/>
      <c r="T176" s="84"/>
      <c r="U176" s="114"/>
      <c r="V176" s="84"/>
      <c r="W176" s="85"/>
      <c r="X176" s="249"/>
      <c r="Y176" s="249"/>
      <c r="Z176" s="249"/>
      <c r="AA176" s="250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</row>
    <row r="177" spans="1:214" s="251" customFormat="1" ht="65" customHeight="1">
      <c r="A177" s="206"/>
      <c r="B177" s="269"/>
      <c r="C177" s="267"/>
      <c r="E177" s="265"/>
      <c r="F177" s="437" t="s">
        <v>43</v>
      </c>
      <c r="G177" s="570" t="s">
        <v>101</v>
      </c>
      <c r="H177" s="570"/>
      <c r="I177" s="570"/>
      <c r="J177" s="570"/>
      <c r="K177" s="570"/>
      <c r="L177" s="570"/>
      <c r="M177" s="570"/>
      <c r="N177" s="46"/>
      <c r="O177" s="46"/>
      <c r="P177" s="47"/>
      <c r="Q177" s="84"/>
      <c r="R177" s="47"/>
      <c r="S177" s="47"/>
      <c r="T177" s="47"/>
      <c r="U177" s="587" t="s">
        <v>13</v>
      </c>
      <c r="V177" s="588"/>
      <c r="W177" s="589"/>
      <c r="X177" s="249"/>
      <c r="Y177" s="249"/>
      <c r="Z177" s="249"/>
      <c r="AA177" s="250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</row>
    <row r="178" spans="1:214" s="251" customFormat="1" ht="15" customHeight="1">
      <c r="A178" s="206"/>
      <c r="B178" s="269"/>
      <c r="C178" s="267"/>
      <c r="E178" s="272"/>
      <c r="F178" s="437"/>
      <c r="G178" s="432"/>
      <c r="H178" s="432"/>
      <c r="I178" s="432"/>
      <c r="J178" s="432"/>
      <c r="K178" s="432"/>
      <c r="L178" s="432"/>
      <c r="M178" s="432"/>
      <c r="N178" s="46"/>
      <c r="O178" s="46"/>
      <c r="P178" s="47"/>
      <c r="Q178" s="84"/>
      <c r="R178" s="84"/>
      <c r="S178" s="85"/>
      <c r="T178" s="84"/>
      <c r="U178" s="114"/>
      <c r="V178" s="84"/>
      <c r="W178" s="85"/>
      <c r="X178" s="249"/>
      <c r="Y178" s="249"/>
      <c r="Z178" s="249"/>
      <c r="AA178" s="250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</row>
    <row r="179" spans="1:214" s="251" customFormat="1" ht="65" customHeight="1">
      <c r="A179" s="206"/>
      <c r="B179" s="612"/>
      <c r="C179" s="613"/>
      <c r="E179" s="265"/>
      <c r="F179" s="437" t="s">
        <v>15</v>
      </c>
      <c r="G179" s="570" t="s">
        <v>16</v>
      </c>
      <c r="H179" s="570"/>
      <c r="I179" s="570"/>
      <c r="J179" s="570"/>
      <c r="K179" s="570"/>
      <c r="L179" s="570"/>
      <c r="M179" s="570"/>
      <c r="N179" s="46"/>
      <c r="O179" s="46"/>
      <c r="P179" s="47"/>
      <c r="Q179" s="47"/>
      <c r="R179" s="564" t="s">
        <v>5</v>
      </c>
      <c r="S179" s="565"/>
      <c r="T179" s="566"/>
      <c r="U179" s="567">
        <v>0.03</v>
      </c>
      <c r="V179" s="568"/>
      <c r="W179" s="569"/>
      <c r="X179" s="249"/>
      <c r="Y179" s="249"/>
      <c r="Z179" s="249"/>
      <c r="AA179" s="250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</row>
    <row r="180" spans="1:214" s="251" customFormat="1" ht="15" customHeight="1">
      <c r="A180" s="206"/>
      <c r="B180" s="273"/>
      <c r="C180" s="274"/>
      <c r="E180" s="275"/>
      <c r="F180" s="439"/>
      <c r="G180" s="433"/>
      <c r="H180" s="434"/>
      <c r="I180" s="434"/>
      <c r="J180" s="434"/>
      <c r="K180" s="434"/>
      <c r="L180" s="434"/>
      <c r="M180" s="434"/>
      <c r="N180" s="46"/>
      <c r="O180" s="46"/>
      <c r="P180" s="47"/>
      <c r="Q180" s="47"/>
      <c r="R180" s="45"/>
      <c r="S180" s="46"/>
      <c r="T180" s="47"/>
      <c r="U180" s="12"/>
      <c r="V180" s="175"/>
      <c r="W180" s="176"/>
      <c r="X180" s="249"/>
      <c r="Y180" s="249"/>
      <c r="Z180" s="249"/>
      <c r="AA180" s="250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</row>
    <row r="181" spans="1:214" s="258" customFormat="1" ht="65" customHeight="1">
      <c r="A181" s="206"/>
      <c r="B181" s="276"/>
      <c r="C181" s="277"/>
      <c r="E181" s="265"/>
      <c r="F181" s="437" t="s">
        <v>17</v>
      </c>
      <c r="G181" s="570" t="s">
        <v>18</v>
      </c>
      <c r="H181" s="570"/>
      <c r="I181" s="570"/>
      <c r="J181" s="570"/>
      <c r="K181" s="570"/>
      <c r="L181" s="570"/>
      <c r="M181" s="570"/>
      <c r="N181" s="46"/>
      <c r="O181" s="46"/>
      <c r="P181" s="259"/>
      <c r="Q181" s="259"/>
      <c r="R181" s="564" t="s">
        <v>6</v>
      </c>
      <c r="S181" s="565"/>
      <c r="T181" s="566"/>
      <c r="U181" s="567">
        <v>0.03</v>
      </c>
      <c r="V181" s="568"/>
      <c r="W181" s="569"/>
      <c r="X181" s="256"/>
      <c r="Y181" s="256"/>
      <c r="Z181" s="256"/>
      <c r="AA181" s="257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</row>
    <row r="182" spans="1:214" s="251" customFormat="1" ht="15" customHeight="1">
      <c r="A182" s="206"/>
      <c r="B182" s="278"/>
      <c r="C182" s="274"/>
      <c r="E182" s="279"/>
      <c r="F182" s="440"/>
      <c r="G182" s="433"/>
      <c r="H182" s="436"/>
      <c r="I182" s="434"/>
      <c r="J182" s="434"/>
      <c r="K182" s="434"/>
      <c r="L182" s="434"/>
      <c r="M182" s="434"/>
      <c r="N182" s="46"/>
      <c r="O182" s="46"/>
      <c r="P182" s="46"/>
      <c r="Q182" s="47"/>
      <c r="R182" s="46"/>
      <c r="S182" s="46"/>
      <c r="T182" s="47"/>
      <c r="U182" s="305"/>
      <c r="V182" s="247"/>
      <c r="W182" s="248"/>
      <c r="X182" s="249"/>
      <c r="Y182" s="249"/>
      <c r="Z182" s="249"/>
      <c r="AA182" s="250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</row>
    <row r="183" spans="1:214" s="228" customFormat="1" ht="65" customHeight="1">
      <c r="A183" s="206"/>
      <c r="B183" s="280"/>
      <c r="C183" s="281"/>
      <c r="E183" s="265"/>
      <c r="F183" s="437" t="s">
        <v>19</v>
      </c>
      <c r="G183" s="570" t="s">
        <v>20</v>
      </c>
      <c r="H183" s="570"/>
      <c r="I183" s="570"/>
      <c r="J183" s="570"/>
      <c r="K183" s="570"/>
      <c r="L183" s="570"/>
      <c r="M183" s="570"/>
      <c r="N183" s="46"/>
      <c r="O183" s="252"/>
      <c r="P183" s="14"/>
      <c r="Q183" s="253"/>
      <c r="R183" s="587" t="s">
        <v>12</v>
      </c>
      <c r="S183" s="588"/>
      <c r="T183" s="589"/>
      <c r="U183" s="590">
        <f>Z220</f>
        <v>1038</v>
      </c>
      <c r="V183" s="591"/>
      <c r="W183" s="592"/>
      <c r="X183" s="254"/>
      <c r="Y183" s="254"/>
      <c r="Z183" s="254"/>
      <c r="AA183" s="255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</row>
    <row r="184" spans="1:214" ht="16" customHeight="1">
      <c r="A184" s="206"/>
      <c r="B184" s="233"/>
      <c r="C184" s="234"/>
      <c r="D184" s="86"/>
      <c r="E184" s="235"/>
      <c r="F184" s="115"/>
      <c r="G184" s="236"/>
      <c r="H184" s="236"/>
      <c r="I184" s="235"/>
      <c r="J184" s="236"/>
      <c r="K184" s="115"/>
      <c r="L184" s="115"/>
      <c r="M184" s="115"/>
      <c r="N184" s="115"/>
      <c r="O184" s="115"/>
      <c r="P184" s="115"/>
      <c r="Q184" s="235"/>
      <c r="R184" s="115"/>
      <c r="S184" s="115"/>
      <c r="T184" s="235"/>
      <c r="U184" s="115"/>
      <c r="V184" s="115"/>
      <c r="W184" s="237"/>
      <c r="X184" s="237"/>
      <c r="Y184" s="216"/>
      <c r="Z184" s="216"/>
      <c r="AA184" s="4"/>
    </row>
    <row r="185" spans="1:214" ht="7" customHeight="1">
      <c r="A185" s="206"/>
      <c r="B185" s="238"/>
      <c r="C185" s="239"/>
      <c r="D185" s="239"/>
      <c r="E185" s="239"/>
      <c r="F185" s="240"/>
      <c r="G185" s="239"/>
      <c r="H185" s="241"/>
      <c r="I185" s="241"/>
      <c r="J185" s="242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43"/>
      <c r="X185" s="216"/>
      <c r="Y185" s="216"/>
      <c r="Z185" s="216"/>
      <c r="AA185" s="4"/>
    </row>
    <row r="186" spans="1:214" ht="47" customHeight="1">
      <c r="A186" s="206"/>
      <c r="B186" s="233"/>
      <c r="C186" s="233"/>
      <c r="D186" s="235"/>
      <c r="E186" s="235"/>
      <c r="F186" s="115"/>
      <c r="G186" s="236"/>
      <c r="H186" s="236"/>
      <c r="I186" s="235"/>
      <c r="J186" s="236"/>
      <c r="K186" s="115"/>
      <c r="L186" s="115"/>
      <c r="M186" s="115"/>
      <c r="N186" s="115"/>
      <c r="O186" s="115"/>
      <c r="P186" s="115"/>
      <c r="Q186" s="235"/>
      <c r="R186" s="115"/>
      <c r="S186" s="115"/>
      <c r="T186" s="235"/>
      <c r="U186" s="115"/>
      <c r="V186" s="115"/>
      <c r="W186" s="235"/>
      <c r="X186" s="235"/>
      <c r="Y186" s="222"/>
      <c r="Z186" s="4"/>
      <c r="AA186" s="4"/>
    </row>
    <row r="187" spans="1:214" ht="85" customHeight="1">
      <c r="A187" s="206"/>
      <c r="B187" s="406" t="s">
        <v>54</v>
      </c>
      <c r="C187" s="48"/>
      <c r="D187" s="86"/>
      <c r="E187" s="86"/>
      <c r="F187" s="87"/>
      <c r="G187" s="88"/>
      <c r="H187" s="88"/>
      <c r="I187" s="86"/>
      <c r="J187" s="88"/>
      <c r="K187" s="87"/>
      <c r="L187" s="87"/>
      <c r="M187" s="87"/>
      <c r="N187" s="87"/>
      <c r="O187" s="87"/>
      <c r="P187" s="87"/>
      <c r="Q187" s="86"/>
      <c r="R187" s="87"/>
      <c r="S187" s="87"/>
      <c r="T187" s="86"/>
      <c r="U187" s="87"/>
      <c r="V187" s="87"/>
      <c r="W187" s="86"/>
      <c r="X187" s="86"/>
      <c r="Y187" s="116"/>
      <c r="Z187" s="93"/>
      <c r="AA187" s="93"/>
    </row>
    <row r="188" spans="1:214" ht="77" customHeight="1" thickBot="1">
      <c r="A188" s="206"/>
      <c r="B188" s="402">
        <v>3</v>
      </c>
      <c r="C188" s="49"/>
      <c r="D188" s="89"/>
      <c r="E188" s="89"/>
      <c r="F188" s="51"/>
      <c r="G188" s="90"/>
      <c r="H188" s="51"/>
      <c r="I188" s="91"/>
      <c r="J188" s="51"/>
      <c r="K188" s="92"/>
      <c r="L188" s="92"/>
      <c r="M188" s="92"/>
      <c r="N188" s="51"/>
      <c r="O188" s="51"/>
      <c r="P188" s="7"/>
      <c r="Q188" s="7"/>
      <c r="R188" s="7"/>
      <c r="S188" s="93"/>
      <c r="T188" s="93"/>
      <c r="U188" s="93"/>
      <c r="V188" s="93"/>
      <c r="W188" s="94"/>
      <c r="X188" s="94"/>
      <c r="Y188" s="118"/>
      <c r="Z188" s="244"/>
      <c r="AA188" s="93"/>
    </row>
    <row r="189" spans="1:214" s="232" customFormat="1" ht="98" customHeight="1" thickBot="1">
      <c r="A189" s="206"/>
      <c r="B189" s="50"/>
      <c r="C189" s="51"/>
      <c r="D189" s="51"/>
      <c r="E189" s="51"/>
      <c r="F189" s="51"/>
      <c r="G189" s="93"/>
      <c r="H189" s="93"/>
      <c r="I189" s="571" t="s">
        <v>30</v>
      </c>
      <c r="J189" s="572"/>
      <c r="K189" s="165" t="s">
        <v>36</v>
      </c>
      <c r="L189" s="166" t="s">
        <v>3</v>
      </c>
      <c r="M189" s="167" t="s">
        <v>59</v>
      </c>
      <c r="N189" s="168" t="s">
        <v>60</v>
      </c>
      <c r="O189" s="573" t="s">
        <v>75</v>
      </c>
      <c r="P189" s="574"/>
      <c r="Q189" s="575"/>
      <c r="R189" s="576" t="s">
        <v>76</v>
      </c>
      <c r="S189" s="577"/>
      <c r="T189" s="578"/>
      <c r="U189" s="579" t="s">
        <v>68</v>
      </c>
      <c r="V189" s="580"/>
      <c r="W189" s="581"/>
      <c r="X189" s="117"/>
      <c r="Y189" s="118"/>
      <c r="Z189" s="245"/>
      <c r="AA189" s="93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</row>
    <row r="190" spans="1:214" s="232" customFormat="1" ht="81" customHeight="1" thickBot="1">
      <c r="A190" s="206"/>
      <c r="B190" s="52"/>
      <c r="C190" s="51"/>
      <c r="D190" s="93"/>
      <c r="E190" s="93"/>
      <c r="F190" s="95"/>
      <c r="G190" s="93"/>
      <c r="H190" s="93"/>
      <c r="I190" s="593" t="s">
        <v>39</v>
      </c>
      <c r="J190" s="594"/>
      <c r="K190" s="119" t="s">
        <v>70</v>
      </c>
      <c r="L190" s="120" t="s">
        <v>70</v>
      </c>
      <c r="M190" s="120" t="s">
        <v>70</v>
      </c>
      <c r="N190" s="121" t="s">
        <v>70</v>
      </c>
      <c r="O190" s="595" t="s">
        <v>48</v>
      </c>
      <c r="P190" s="595"/>
      <c r="Q190" s="595"/>
      <c r="R190" s="596" t="s">
        <v>48</v>
      </c>
      <c r="S190" s="597"/>
      <c r="T190" s="598"/>
      <c r="U190" s="595" t="s">
        <v>48</v>
      </c>
      <c r="V190" s="595"/>
      <c r="W190" s="595"/>
      <c r="X190" s="117"/>
      <c r="Y190" s="118"/>
      <c r="Z190" s="245"/>
      <c r="AA190" s="93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</row>
    <row r="191" spans="1:214" s="232" customFormat="1" ht="83" customHeight="1" thickBot="1">
      <c r="A191" s="206"/>
      <c r="B191" s="169" t="s">
        <v>56</v>
      </c>
      <c r="C191" s="416">
        <f>D214/I191</f>
        <v>3</v>
      </c>
      <c r="D191" s="299"/>
      <c r="E191" s="16"/>
      <c r="F191" s="16"/>
      <c r="G191" s="16"/>
      <c r="H191" s="16"/>
      <c r="I191" s="611">
        <v>300</v>
      </c>
      <c r="J191" s="614"/>
      <c r="K191" s="9">
        <v>5</v>
      </c>
      <c r="L191" s="10">
        <v>5</v>
      </c>
      <c r="M191" s="10">
        <v>5</v>
      </c>
      <c r="N191" s="11">
        <v>5</v>
      </c>
      <c r="O191" s="611">
        <v>3</v>
      </c>
      <c r="P191" s="611"/>
      <c r="Q191" s="611"/>
      <c r="R191" s="614">
        <v>3</v>
      </c>
      <c r="S191" s="615"/>
      <c r="T191" s="616"/>
      <c r="U191" s="611">
        <v>3</v>
      </c>
      <c r="V191" s="611"/>
      <c r="W191" s="611"/>
      <c r="X191" s="117"/>
      <c r="Y191" s="93"/>
      <c r="Z191" s="93"/>
      <c r="AA191" s="93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</row>
    <row r="192" spans="1:214" ht="28" customHeight="1">
      <c r="A192" s="206"/>
      <c r="B192" s="93"/>
      <c r="C192" s="93"/>
      <c r="D192" s="93"/>
      <c r="E192" s="93"/>
      <c r="F192" s="225"/>
      <c r="G192" s="50"/>
      <c r="H192" s="225"/>
      <c r="I192" s="226"/>
      <c r="J192" s="225"/>
      <c r="K192" s="93"/>
      <c r="L192" s="93"/>
      <c r="M192" s="93"/>
      <c r="N192" s="93"/>
      <c r="O192" s="93"/>
      <c r="P192" s="7"/>
      <c r="Q192" s="7"/>
      <c r="R192" s="7"/>
      <c r="S192" s="93"/>
      <c r="T192" s="93"/>
      <c r="U192" s="93"/>
      <c r="V192" s="93"/>
      <c r="W192" s="117"/>
      <c r="X192" s="117"/>
      <c r="Y192" s="93"/>
      <c r="Z192" s="93"/>
      <c r="AA192" s="93"/>
    </row>
    <row r="193" spans="1:214" s="228" customFormat="1" ht="28" customHeight="1" thickBot="1">
      <c r="A193" s="206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116"/>
      <c r="Z193" s="93"/>
      <c r="AA193" s="227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</row>
    <row r="194" spans="1:214" s="229" customFormat="1" ht="101" customHeight="1" thickBot="1">
      <c r="A194" s="206"/>
      <c r="B194" s="582" t="s">
        <v>39</v>
      </c>
      <c r="C194" s="617"/>
      <c r="D194" s="161" t="s">
        <v>30</v>
      </c>
      <c r="E194" s="162"/>
      <c r="F194" s="608" t="s">
        <v>28</v>
      </c>
      <c r="G194" s="608"/>
      <c r="H194" s="608"/>
      <c r="I194" s="609" t="s">
        <v>29</v>
      </c>
      <c r="J194" s="610"/>
      <c r="K194" s="517" t="s">
        <v>36</v>
      </c>
      <c r="L194" s="163" t="s">
        <v>3</v>
      </c>
      <c r="M194" s="164" t="s">
        <v>59</v>
      </c>
      <c r="N194" s="518" t="s">
        <v>60</v>
      </c>
      <c r="O194" s="573" t="s">
        <v>75</v>
      </c>
      <c r="P194" s="574"/>
      <c r="Q194" s="575"/>
      <c r="R194" s="576" t="s">
        <v>76</v>
      </c>
      <c r="S194" s="577"/>
      <c r="T194" s="578"/>
      <c r="U194" s="579" t="s">
        <v>68</v>
      </c>
      <c r="V194" s="580"/>
      <c r="W194" s="581"/>
      <c r="X194" s="53"/>
      <c r="Y194" s="584"/>
      <c r="Z194" s="582" t="s">
        <v>2</v>
      </c>
      <c r="AA194" s="583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</row>
    <row r="195" spans="1:214" ht="101" customHeight="1">
      <c r="A195" s="206"/>
      <c r="B195" s="59" t="s">
        <v>40</v>
      </c>
      <c r="C195" s="60" t="s">
        <v>27</v>
      </c>
      <c r="D195" s="61" t="s">
        <v>39</v>
      </c>
      <c r="E195" s="153" t="s">
        <v>67</v>
      </c>
      <c r="F195" s="54" t="s">
        <v>31</v>
      </c>
      <c r="G195" s="55" t="s">
        <v>32</v>
      </c>
      <c r="H195" s="54" t="s">
        <v>33</v>
      </c>
      <c r="I195" s="123" t="s">
        <v>34</v>
      </c>
      <c r="J195" s="122" t="s">
        <v>35</v>
      </c>
      <c r="K195" s="509" t="s">
        <v>41</v>
      </c>
      <c r="L195" s="513" t="s">
        <v>41</v>
      </c>
      <c r="M195" s="514" t="s">
        <v>41</v>
      </c>
      <c r="N195" s="510" t="s">
        <v>41</v>
      </c>
      <c r="O195" s="57" t="s">
        <v>7</v>
      </c>
      <c r="P195" s="56"/>
      <c r="Q195" s="511" t="s">
        <v>8</v>
      </c>
      <c r="R195" s="57" t="s">
        <v>7</v>
      </c>
      <c r="S195" s="56"/>
      <c r="T195" s="511" t="s">
        <v>8</v>
      </c>
      <c r="U195" s="57" t="s">
        <v>7</v>
      </c>
      <c r="V195" s="56"/>
      <c r="W195" s="512" t="s">
        <v>8</v>
      </c>
      <c r="X195" s="58"/>
      <c r="Y195" s="584"/>
      <c r="Z195" s="585" t="s">
        <v>39</v>
      </c>
      <c r="AA195" s="586"/>
    </row>
    <row r="196" spans="1:214" ht="14" customHeight="1">
      <c r="A196" s="206"/>
      <c r="B196" s="83"/>
      <c r="C196" s="83"/>
      <c r="D196" s="83"/>
      <c r="E196" s="83"/>
      <c r="F196" s="286"/>
      <c r="G196" s="286"/>
      <c r="H196" s="286"/>
      <c r="I196" s="287"/>
      <c r="J196" s="302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104"/>
      <c r="X196" s="104"/>
      <c r="Y196" s="289"/>
      <c r="Z196" s="285"/>
      <c r="AA196" s="110"/>
    </row>
    <row r="197" spans="1:214" ht="58" customHeight="1">
      <c r="A197" s="206"/>
      <c r="B197" s="403" t="s">
        <v>45</v>
      </c>
      <c r="C197" s="404">
        <v>43668</v>
      </c>
      <c r="D197" s="126">
        <v>300</v>
      </c>
      <c r="E197" s="127" t="s">
        <v>67</v>
      </c>
      <c r="F197" s="498">
        <v>0.33333333333333331</v>
      </c>
      <c r="G197" s="499">
        <v>4.1666666666666664E-2</v>
      </c>
      <c r="H197" s="498">
        <v>0.83333333333333337</v>
      </c>
      <c r="I197" s="500">
        <f>IF(F197="N","00:00",24+(H197-F197+G197))</f>
        <v>24.541666666666668</v>
      </c>
      <c r="J197" s="501">
        <f>IF(F198="N","00:00",24+(F198-H197))</f>
        <v>23.458333333333332</v>
      </c>
      <c r="K197" s="128">
        <v>3</v>
      </c>
      <c r="L197" s="129">
        <v>3</v>
      </c>
      <c r="M197" s="130">
        <v>3</v>
      </c>
      <c r="N197" s="131">
        <v>3</v>
      </c>
      <c r="O197" s="132">
        <v>1</v>
      </c>
      <c r="P197" s="133">
        <f>O191</f>
        <v>3</v>
      </c>
      <c r="Q197" s="134">
        <f>O197*P197</f>
        <v>3</v>
      </c>
      <c r="R197" s="135">
        <v>1</v>
      </c>
      <c r="S197" s="136">
        <f>R191</f>
        <v>3</v>
      </c>
      <c r="T197" s="134">
        <f>R197*S197</f>
        <v>3</v>
      </c>
      <c r="U197" s="137">
        <v>1</v>
      </c>
      <c r="V197" s="133">
        <f>U191</f>
        <v>3</v>
      </c>
      <c r="W197" s="134">
        <f>U197*V197</f>
        <v>3</v>
      </c>
      <c r="X197" s="138"/>
      <c r="Y197" s="139"/>
      <c r="Z197" s="558">
        <f t="shared" ref="Z197:Z211" si="13">D197+K197+N197+Q197+T197+W197</f>
        <v>315</v>
      </c>
      <c r="AA197" s="559"/>
    </row>
    <row r="198" spans="1:214" ht="58" customHeight="1">
      <c r="A198" s="206"/>
      <c r="B198" s="405"/>
      <c r="C198" s="404">
        <v>43669</v>
      </c>
      <c r="D198" s="126">
        <v>300</v>
      </c>
      <c r="E198" s="127" t="s">
        <v>67</v>
      </c>
      <c r="F198" s="502">
        <v>0.29166666666666669</v>
      </c>
      <c r="G198" s="503"/>
      <c r="H198" s="502">
        <v>0.79166666666666663</v>
      </c>
      <c r="I198" s="504">
        <f>IF(F198="N","00:00",24+(H198-F198+G198))</f>
        <v>24.5</v>
      </c>
      <c r="J198" s="505">
        <f t="shared" ref="J198:J210" si="14">IF(F199="N","00:00",24+(F199-H198))</f>
        <v>23.458333333333332</v>
      </c>
      <c r="K198" s="156"/>
      <c r="L198" s="157"/>
      <c r="M198" s="158"/>
      <c r="N198" s="159"/>
      <c r="O198" s="132">
        <v>1</v>
      </c>
      <c r="P198" s="140">
        <f>O191</f>
        <v>3</v>
      </c>
      <c r="Q198" s="134">
        <f t="shared" ref="Q198:Q211" si="15">O198*P198</f>
        <v>3</v>
      </c>
      <c r="R198" s="135">
        <v>1</v>
      </c>
      <c r="S198" s="141">
        <f>R191</f>
        <v>3</v>
      </c>
      <c r="T198" s="134">
        <f t="shared" ref="T198:T211" si="16">R198*S198</f>
        <v>3</v>
      </c>
      <c r="U198" s="137">
        <v>1</v>
      </c>
      <c r="V198" s="140">
        <f>U191</f>
        <v>3</v>
      </c>
      <c r="W198" s="134">
        <f t="shared" ref="W198:W210" si="17">U198*V198</f>
        <v>3</v>
      </c>
      <c r="X198" s="138"/>
      <c r="Y198" s="139"/>
      <c r="Z198" s="558">
        <f t="shared" si="13"/>
        <v>309</v>
      </c>
      <c r="AA198" s="559"/>
    </row>
    <row r="199" spans="1:214" ht="58" customHeight="1">
      <c r="A199" s="206"/>
      <c r="B199" s="405" t="s">
        <v>71</v>
      </c>
      <c r="C199" s="404">
        <v>43670</v>
      </c>
      <c r="D199" s="126">
        <v>300</v>
      </c>
      <c r="E199" s="127" t="s">
        <v>67</v>
      </c>
      <c r="F199" s="502">
        <v>0.25</v>
      </c>
      <c r="G199" s="503"/>
      <c r="H199" s="502">
        <v>0.91666666666666663</v>
      </c>
      <c r="I199" s="504">
        <f t="shared" ref="I199:I211" si="18">IF(F199="N","00:00",24+(H199-F199+G199))</f>
        <v>24.666666666666668</v>
      </c>
      <c r="J199" s="505">
        <f t="shared" si="14"/>
        <v>23.291666666666668</v>
      </c>
      <c r="K199" s="156"/>
      <c r="L199" s="157"/>
      <c r="M199" s="158"/>
      <c r="N199" s="159"/>
      <c r="O199" s="132">
        <v>1</v>
      </c>
      <c r="P199" s="140">
        <f>O191</f>
        <v>3</v>
      </c>
      <c r="Q199" s="134">
        <f t="shared" si="15"/>
        <v>3</v>
      </c>
      <c r="R199" s="135">
        <v>1</v>
      </c>
      <c r="S199" s="141">
        <f>R191</f>
        <v>3</v>
      </c>
      <c r="T199" s="134">
        <f t="shared" si="16"/>
        <v>3</v>
      </c>
      <c r="U199" s="137">
        <v>1</v>
      </c>
      <c r="V199" s="140">
        <f>U191</f>
        <v>3</v>
      </c>
      <c r="W199" s="134">
        <f t="shared" si="17"/>
        <v>3</v>
      </c>
      <c r="X199" s="138"/>
      <c r="Y199" s="139"/>
      <c r="Z199" s="558">
        <f t="shared" si="13"/>
        <v>309</v>
      </c>
      <c r="AA199" s="559"/>
    </row>
    <row r="200" spans="1:214" ht="58" customHeight="1">
      <c r="A200" s="206"/>
      <c r="B200" s="405"/>
      <c r="C200" s="404">
        <v>43671</v>
      </c>
      <c r="D200" s="126"/>
      <c r="E200" s="127" t="s">
        <v>67</v>
      </c>
      <c r="F200" s="502">
        <v>0.20833333333333334</v>
      </c>
      <c r="G200" s="503">
        <v>4.1666666666666664E-2</v>
      </c>
      <c r="H200" s="502">
        <v>0.91666666666666663</v>
      </c>
      <c r="I200" s="504">
        <f t="shared" si="18"/>
        <v>24.75</v>
      </c>
      <c r="J200" s="505">
        <f t="shared" si="14"/>
        <v>23.375</v>
      </c>
      <c r="K200" s="156"/>
      <c r="L200" s="157"/>
      <c r="M200" s="158"/>
      <c r="N200" s="159"/>
      <c r="O200" s="132">
        <v>1</v>
      </c>
      <c r="P200" s="140">
        <f>O191</f>
        <v>3</v>
      </c>
      <c r="Q200" s="134">
        <f t="shared" si="15"/>
        <v>3</v>
      </c>
      <c r="R200" s="135">
        <v>1</v>
      </c>
      <c r="S200" s="141">
        <f>R191</f>
        <v>3</v>
      </c>
      <c r="T200" s="134">
        <f t="shared" si="16"/>
        <v>3</v>
      </c>
      <c r="U200" s="137">
        <v>1</v>
      </c>
      <c r="V200" s="140">
        <f>U191</f>
        <v>3</v>
      </c>
      <c r="W200" s="134">
        <f t="shared" si="17"/>
        <v>3</v>
      </c>
      <c r="X200" s="138"/>
      <c r="Y200" s="139"/>
      <c r="Z200" s="558">
        <f t="shared" si="13"/>
        <v>9</v>
      </c>
      <c r="AA200" s="559"/>
    </row>
    <row r="201" spans="1:214" ht="58" customHeight="1">
      <c r="A201" s="206"/>
      <c r="B201" s="405"/>
      <c r="C201" s="404">
        <v>43672</v>
      </c>
      <c r="D201" s="126"/>
      <c r="E201" s="127" t="s">
        <v>67</v>
      </c>
      <c r="F201" s="502">
        <v>0.29166666666666669</v>
      </c>
      <c r="G201" s="503"/>
      <c r="H201" s="502">
        <v>0.79166666666666663</v>
      </c>
      <c r="I201" s="504">
        <f t="shared" si="18"/>
        <v>24.5</v>
      </c>
      <c r="J201" s="505">
        <f t="shared" si="14"/>
        <v>23.458333333333332</v>
      </c>
      <c r="K201" s="156"/>
      <c r="L201" s="157"/>
      <c r="M201" s="158"/>
      <c r="N201" s="159"/>
      <c r="O201" s="132">
        <v>1</v>
      </c>
      <c r="P201" s="140">
        <f>O191</f>
        <v>3</v>
      </c>
      <c r="Q201" s="134">
        <f t="shared" si="15"/>
        <v>3</v>
      </c>
      <c r="R201" s="135">
        <v>1</v>
      </c>
      <c r="S201" s="141">
        <f>R191</f>
        <v>3</v>
      </c>
      <c r="T201" s="134">
        <f t="shared" si="16"/>
        <v>3</v>
      </c>
      <c r="U201" s="137">
        <v>1</v>
      </c>
      <c r="V201" s="140">
        <f>U191</f>
        <v>3</v>
      </c>
      <c r="W201" s="134">
        <f t="shared" si="17"/>
        <v>3</v>
      </c>
      <c r="X201" s="138"/>
      <c r="Y201" s="139"/>
      <c r="Z201" s="558">
        <f t="shared" si="13"/>
        <v>9</v>
      </c>
      <c r="AA201" s="559"/>
    </row>
    <row r="202" spans="1:214" ht="58" customHeight="1">
      <c r="A202" s="206"/>
      <c r="B202" s="405"/>
      <c r="C202" s="404">
        <v>43673</v>
      </c>
      <c r="D202" s="126"/>
      <c r="E202" s="127" t="s">
        <v>67</v>
      </c>
      <c r="F202" s="502">
        <v>0.25</v>
      </c>
      <c r="G202" s="503"/>
      <c r="H202" s="502">
        <v>0.91666666666666663</v>
      </c>
      <c r="I202" s="504">
        <f t="shared" si="18"/>
        <v>24.666666666666668</v>
      </c>
      <c r="J202" s="505">
        <f t="shared" si="14"/>
        <v>23.291666666666668</v>
      </c>
      <c r="K202" s="156"/>
      <c r="L202" s="157"/>
      <c r="M202" s="158"/>
      <c r="N202" s="159"/>
      <c r="O202" s="132">
        <v>1</v>
      </c>
      <c r="P202" s="140">
        <f>O191</f>
        <v>3</v>
      </c>
      <c r="Q202" s="134">
        <f t="shared" si="15"/>
        <v>3</v>
      </c>
      <c r="R202" s="135">
        <v>1</v>
      </c>
      <c r="S202" s="141">
        <f>R191</f>
        <v>3</v>
      </c>
      <c r="T202" s="134">
        <f t="shared" si="16"/>
        <v>3</v>
      </c>
      <c r="U202" s="137">
        <v>1</v>
      </c>
      <c r="V202" s="140">
        <f>U191</f>
        <v>3</v>
      </c>
      <c r="W202" s="134">
        <f t="shared" si="17"/>
        <v>3</v>
      </c>
      <c r="X202" s="138"/>
      <c r="Y202" s="139"/>
      <c r="Z202" s="558">
        <f t="shared" si="13"/>
        <v>9</v>
      </c>
      <c r="AA202" s="559"/>
    </row>
    <row r="203" spans="1:214" ht="58" customHeight="1">
      <c r="A203" s="206"/>
      <c r="B203" s="405"/>
      <c r="C203" s="404">
        <v>43674</v>
      </c>
      <c r="D203" s="126"/>
      <c r="E203" s="127" t="s">
        <v>67</v>
      </c>
      <c r="F203" s="502">
        <v>0.20833333333333334</v>
      </c>
      <c r="G203" s="503">
        <v>4.1666666666666664E-2</v>
      </c>
      <c r="H203" s="502">
        <v>0.91666666666666663</v>
      </c>
      <c r="I203" s="504">
        <f t="shared" si="18"/>
        <v>24.75</v>
      </c>
      <c r="J203" s="505">
        <f t="shared" si="14"/>
        <v>23.375</v>
      </c>
      <c r="K203" s="156"/>
      <c r="L203" s="157"/>
      <c r="M203" s="158"/>
      <c r="N203" s="159"/>
      <c r="O203" s="132">
        <v>1</v>
      </c>
      <c r="P203" s="140">
        <f>O191</f>
        <v>3</v>
      </c>
      <c r="Q203" s="134">
        <f t="shared" si="15"/>
        <v>3</v>
      </c>
      <c r="R203" s="135">
        <v>1</v>
      </c>
      <c r="S203" s="141">
        <f>R191</f>
        <v>3</v>
      </c>
      <c r="T203" s="134">
        <f t="shared" si="16"/>
        <v>3</v>
      </c>
      <c r="U203" s="137">
        <v>1</v>
      </c>
      <c r="V203" s="140">
        <f>U191</f>
        <v>3</v>
      </c>
      <c r="W203" s="134">
        <f t="shared" si="17"/>
        <v>3</v>
      </c>
      <c r="X203" s="138"/>
      <c r="Y203" s="139"/>
      <c r="Z203" s="558">
        <f t="shared" si="13"/>
        <v>9</v>
      </c>
      <c r="AA203" s="559"/>
    </row>
    <row r="204" spans="1:214" ht="58" customHeight="1">
      <c r="A204" s="206"/>
      <c r="B204" s="405"/>
      <c r="C204" s="404">
        <v>43675</v>
      </c>
      <c r="D204" s="126"/>
      <c r="E204" s="127" t="s">
        <v>67</v>
      </c>
      <c r="F204" s="502">
        <v>0.29166666666666669</v>
      </c>
      <c r="G204" s="503"/>
      <c r="H204" s="502">
        <v>0.79166666666666663</v>
      </c>
      <c r="I204" s="504">
        <f t="shared" si="18"/>
        <v>24.5</v>
      </c>
      <c r="J204" s="505">
        <f t="shared" si="14"/>
        <v>23.458333333333332</v>
      </c>
      <c r="K204" s="156"/>
      <c r="L204" s="157"/>
      <c r="M204" s="158"/>
      <c r="N204" s="159"/>
      <c r="O204" s="132">
        <v>1</v>
      </c>
      <c r="P204" s="140">
        <f>O191</f>
        <v>3</v>
      </c>
      <c r="Q204" s="134">
        <f t="shared" si="15"/>
        <v>3</v>
      </c>
      <c r="R204" s="135">
        <v>1</v>
      </c>
      <c r="S204" s="141">
        <f>R191</f>
        <v>3</v>
      </c>
      <c r="T204" s="134">
        <f t="shared" si="16"/>
        <v>3</v>
      </c>
      <c r="U204" s="137">
        <v>1</v>
      </c>
      <c r="V204" s="140">
        <f>U191</f>
        <v>3</v>
      </c>
      <c r="W204" s="134">
        <f t="shared" si="17"/>
        <v>3</v>
      </c>
      <c r="X204" s="138"/>
      <c r="Y204" s="139"/>
      <c r="Z204" s="558">
        <f t="shared" si="13"/>
        <v>9</v>
      </c>
      <c r="AA204" s="559"/>
    </row>
    <row r="205" spans="1:214" ht="58" customHeight="1">
      <c r="A205" s="206"/>
      <c r="B205" s="405"/>
      <c r="C205" s="404">
        <v>43676</v>
      </c>
      <c r="D205" s="126"/>
      <c r="E205" s="127" t="s">
        <v>67</v>
      </c>
      <c r="F205" s="502">
        <v>0.25</v>
      </c>
      <c r="G205" s="503"/>
      <c r="H205" s="502">
        <v>0.91666666666666663</v>
      </c>
      <c r="I205" s="504">
        <f t="shared" si="18"/>
        <v>24.666666666666668</v>
      </c>
      <c r="J205" s="505">
        <f t="shared" si="14"/>
        <v>23.291666666666668</v>
      </c>
      <c r="K205" s="156"/>
      <c r="L205" s="157"/>
      <c r="M205" s="158"/>
      <c r="N205" s="159"/>
      <c r="O205" s="132">
        <v>1</v>
      </c>
      <c r="P205" s="140">
        <f>O191</f>
        <v>3</v>
      </c>
      <c r="Q205" s="134">
        <f t="shared" si="15"/>
        <v>3</v>
      </c>
      <c r="R205" s="135">
        <v>1</v>
      </c>
      <c r="S205" s="141">
        <f>R191</f>
        <v>3</v>
      </c>
      <c r="T205" s="134">
        <f t="shared" si="16"/>
        <v>3</v>
      </c>
      <c r="U205" s="137">
        <v>1</v>
      </c>
      <c r="V205" s="140">
        <f>U191</f>
        <v>3</v>
      </c>
      <c r="W205" s="134">
        <f t="shared" si="17"/>
        <v>3</v>
      </c>
      <c r="X205" s="138"/>
      <c r="Y205" s="139"/>
      <c r="Z205" s="558">
        <f t="shared" si="13"/>
        <v>9</v>
      </c>
      <c r="AA205" s="559"/>
    </row>
    <row r="206" spans="1:214" ht="58" customHeight="1">
      <c r="A206" s="206"/>
      <c r="B206" s="405"/>
      <c r="C206" s="404">
        <v>43677</v>
      </c>
      <c r="D206" s="126"/>
      <c r="E206" s="127" t="s">
        <v>67</v>
      </c>
      <c r="F206" s="502">
        <v>0.20833333333333334</v>
      </c>
      <c r="G206" s="503">
        <v>4.1666666666666664E-2</v>
      </c>
      <c r="H206" s="502">
        <v>0.91666666666666663</v>
      </c>
      <c r="I206" s="504">
        <f t="shared" si="18"/>
        <v>24.75</v>
      </c>
      <c r="J206" s="505">
        <f t="shared" si="14"/>
        <v>23.375</v>
      </c>
      <c r="K206" s="156"/>
      <c r="L206" s="157"/>
      <c r="M206" s="158"/>
      <c r="N206" s="159"/>
      <c r="O206" s="132">
        <v>1</v>
      </c>
      <c r="P206" s="140">
        <f>O191</f>
        <v>3</v>
      </c>
      <c r="Q206" s="134">
        <f t="shared" si="15"/>
        <v>3</v>
      </c>
      <c r="R206" s="135">
        <v>1</v>
      </c>
      <c r="S206" s="141">
        <f>R191</f>
        <v>3</v>
      </c>
      <c r="T206" s="134">
        <f t="shared" si="16"/>
        <v>3</v>
      </c>
      <c r="U206" s="137">
        <v>1</v>
      </c>
      <c r="V206" s="140">
        <f>U191</f>
        <v>3</v>
      </c>
      <c r="W206" s="134">
        <f t="shared" si="17"/>
        <v>3</v>
      </c>
      <c r="X206" s="138"/>
      <c r="Y206" s="139"/>
      <c r="Z206" s="558">
        <f t="shared" si="13"/>
        <v>9</v>
      </c>
      <c r="AA206" s="559"/>
    </row>
    <row r="207" spans="1:214" ht="58" customHeight="1">
      <c r="A207" s="206"/>
      <c r="B207" s="405"/>
      <c r="C207" s="404">
        <v>43678</v>
      </c>
      <c r="D207" s="126"/>
      <c r="E207" s="127" t="s">
        <v>67</v>
      </c>
      <c r="F207" s="502">
        <v>0.29166666666666669</v>
      </c>
      <c r="G207" s="503"/>
      <c r="H207" s="502">
        <v>0.79166666666666663</v>
      </c>
      <c r="I207" s="504">
        <f t="shared" si="18"/>
        <v>24.5</v>
      </c>
      <c r="J207" s="505">
        <f t="shared" si="14"/>
        <v>23.458333333333332</v>
      </c>
      <c r="K207" s="156"/>
      <c r="L207" s="157"/>
      <c r="M207" s="158"/>
      <c r="N207" s="159"/>
      <c r="O207" s="132">
        <v>1</v>
      </c>
      <c r="P207" s="140">
        <f>O191</f>
        <v>3</v>
      </c>
      <c r="Q207" s="134">
        <f t="shared" si="15"/>
        <v>3</v>
      </c>
      <c r="R207" s="135">
        <v>1</v>
      </c>
      <c r="S207" s="141">
        <f>R191</f>
        <v>3</v>
      </c>
      <c r="T207" s="134">
        <f t="shared" si="16"/>
        <v>3</v>
      </c>
      <c r="U207" s="137">
        <v>1</v>
      </c>
      <c r="V207" s="140">
        <f>U191</f>
        <v>3</v>
      </c>
      <c r="W207" s="134">
        <f t="shared" si="17"/>
        <v>3</v>
      </c>
      <c r="X207" s="138"/>
      <c r="Y207" s="139"/>
      <c r="Z207" s="558">
        <f t="shared" si="13"/>
        <v>9</v>
      </c>
      <c r="AA207" s="559"/>
    </row>
    <row r="208" spans="1:214" ht="58" customHeight="1">
      <c r="A208" s="206"/>
      <c r="B208" s="405"/>
      <c r="C208" s="404">
        <v>43679</v>
      </c>
      <c r="D208" s="126"/>
      <c r="E208" s="127" t="s">
        <v>67</v>
      </c>
      <c r="F208" s="502">
        <v>0.25</v>
      </c>
      <c r="G208" s="503"/>
      <c r="H208" s="502">
        <v>0.91666666666666663</v>
      </c>
      <c r="I208" s="504">
        <f t="shared" si="18"/>
        <v>24.666666666666668</v>
      </c>
      <c r="J208" s="505">
        <f t="shared" si="14"/>
        <v>23.291666666666668</v>
      </c>
      <c r="K208" s="156"/>
      <c r="L208" s="157"/>
      <c r="M208" s="158"/>
      <c r="N208" s="159"/>
      <c r="O208" s="132">
        <v>1</v>
      </c>
      <c r="P208" s="140">
        <f>O191</f>
        <v>3</v>
      </c>
      <c r="Q208" s="134">
        <f t="shared" si="15"/>
        <v>3</v>
      </c>
      <c r="R208" s="135">
        <v>1</v>
      </c>
      <c r="S208" s="141">
        <f>R191</f>
        <v>3</v>
      </c>
      <c r="T208" s="134">
        <f t="shared" si="16"/>
        <v>3</v>
      </c>
      <c r="U208" s="137">
        <v>1</v>
      </c>
      <c r="V208" s="140">
        <f>U191</f>
        <v>3</v>
      </c>
      <c r="W208" s="134">
        <f t="shared" si="17"/>
        <v>3</v>
      </c>
      <c r="X208" s="138"/>
      <c r="Y208" s="139"/>
      <c r="Z208" s="558">
        <f t="shared" si="13"/>
        <v>9</v>
      </c>
      <c r="AA208" s="559"/>
    </row>
    <row r="209" spans="1:27" ht="58" customHeight="1">
      <c r="A209" s="206"/>
      <c r="B209" s="405"/>
      <c r="C209" s="404">
        <v>43680</v>
      </c>
      <c r="D209" s="126"/>
      <c r="E209" s="127" t="s">
        <v>67</v>
      </c>
      <c r="F209" s="502">
        <v>0.20833333333333334</v>
      </c>
      <c r="G209" s="503">
        <v>4.1666666666666664E-2</v>
      </c>
      <c r="H209" s="502">
        <v>0.91666666666666663</v>
      </c>
      <c r="I209" s="504">
        <f t="shared" si="18"/>
        <v>24.75</v>
      </c>
      <c r="J209" s="505">
        <f t="shared" si="14"/>
        <v>23.25</v>
      </c>
      <c r="K209" s="156"/>
      <c r="L209" s="157"/>
      <c r="M209" s="158"/>
      <c r="N209" s="159"/>
      <c r="O209" s="132">
        <v>1</v>
      </c>
      <c r="P209" s="140">
        <f>O191</f>
        <v>3</v>
      </c>
      <c r="Q209" s="134">
        <f t="shared" si="15"/>
        <v>3</v>
      </c>
      <c r="R209" s="135">
        <v>1</v>
      </c>
      <c r="S209" s="141">
        <f>R191</f>
        <v>3</v>
      </c>
      <c r="T209" s="134">
        <f t="shared" si="16"/>
        <v>3</v>
      </c>
      <c r="U209" s="137">
        <v>1</v>
      </c>
      <c r="V209" s="140">
        <f>U191</f>
        <v>3</v>
      </c>
      <c r="W209" s="134">
        <f t="shared" si="17"/>
        <v>3</v>
      </c>
      <c r="X209" s="138"/>
      <c r="Y209" s="139"/>
      <c r="Z209" s="558">
        <f t="shared" si="13"/>
        <v>9</v>
      </c>
      <c r="AA209" s="559"/>
    </row>
    <row r="210" spans="1:27" ht="58" customHeight="1">
      <c r="A210" s="206"/>
      <c r="B210" s="405"/>
      <c r="C210" s="404">
        <v>43681</v>
      </c>
      <c r="D210" s="126"/>
      <c r="E210" s="127" t="s">
        <v>67</v>
      </c>
      <c r="F210" s="502">
        <v>0.16666666666666666</v>
      </c>
      <c r="G210" s="503"/>
      <c r="H210" s="502">
        <v>0.83333333333333337</v>
      </c>
      <c r="I210" s="504">
        <f t="shared" si="18"/>
        <v>24.666666666666668</v>
      </c>
      <c r="J210" s="505" t="str">
        <f t="shared" si="14"/>
        <v>00:00</v>
      </c>
      <c r="K210" s="156"/>
      <c r="L210" s="157"/>
      <c r="M210" s="158"/>
      <c r="N210" s="159"/>
      <c r="O210" s="132">
        <v>1</v>
      </c>
      <c r="P210" s="140">
        <f>O191</f>
        <v>3</v>
      </c>
      <c r="Q210" s="134">
        <f t="shared" si="15"/>
        <v>3</v>
      </c>
      <c r="R210" s="135">
        <v>1</v>
      </c>
      <c r="S210" s="141">
        <f>R191</f>
        <v>3</v>
      </c>
      <c r="T210" s="134">
        <f t="shared" si="16"/>
        <v>3</v>
      </c>
      <c r="U210" s="137">
        <v>1</v>
      </c>
      <c r="V210" s="140">
        <f>U191</f>
        <v>3</v>
      </c>
      <c r="W210" s="134">
        <f t="shared" si="17"/>
        <v>3</v>
      </c>
      <c r="X210" s="138"/>
      <c r="Y210" s="139"/>
      <c r="Z210" s="558">
        <f t="shared" si="13"/>
        <v>9</v>
      </c>
      <c r="AA210" s="559"/>
    </row>
    <row r="211" spans="1:27" ht="58" customHeight="1" thickBot="1">
      <c r="A211" s="206"/>
      <c r="B211" s="403"/>
      <c r="C211" s="404">
        <v>43682</v>
      </c>
      <c r="D211" s="126"/>
      <c r="E211" s="127" t="s">
        <v>67</v>
      </c>
      <c r="F211" s="498" t="s">
        <v>69</v>
      </c>
      <c r="G211" s="499"/>
      <c r="H211" s="498"/>
      <c r="I211" s="500" t="str">
        <f t="shared" si="18"/>
        <v>00:00</v>
      </c>
      <c r="J211" s="501"/>
      <c r="K211" s="128"/>
      <c r="L211" s="129"/>
      <c r="M211" s="130"/>
      <c r="N211" s="131"/>
      <c r="O211" s="132">
        <v>1</v>
      </c>
      <c r="P211" s="133">
        <f>O191</f>
        <v>3</v>
      </c>
      <c r="Q211" s="134">
        <f t="shared" si="15"/>
        <v>3</v>
      </c>
      <c r="R211" s="135">
        <v>1</v>
      </c>
      <c r="S211" s="136">
        <f>R191</f>
        <v>3</v>
      </c>
      <c r="T211" s="134">
        <f t="shared" si="16"/>
        <v>3</v>
      </c>
      <c r="U211" s="224"/>
      <c r="V211" s="204"/>
      <c r="W211" s="205"/>
      <c r="X211" s="138"/>
      <c r="Y211" s="139"/>
      <c r="Z211" s="560">
        <f t="shared" si="13"/>
        <v>6</v>
      </c>
      <c r="AA211" s="561"/>
    </row>
    <row r="212" spans="1:27" ht="9" customHeight="1">
      <c r="A212" s="206"/>
      <c r="B212" s="300"/>
      <c r="C212" s="300"/>
      <c r="D212" s="98"/>
      <c r="E212" s="98"/>
      <c r="F212" s="99" t="s">
        <v>37</v>
      </c>
      <c r="G212" s="97"/>
      <c r="H212" s="97"/>
      <c r="I212" s="96"/>
      <c r="J212" s="97"/>
      <c r="K212" s="282"/>
      <c r="L212" s="282"/>
      <c r="M212" s="282"/>
      <c r="N212" s="282"/>
      <c r="O212" s="282"/>
      <c r="P212" s="282"/>
      <c r="Q212" s="98"/>
      <c r="R212" s="283"/>
      <c r="S212" s="282"/>
      <c r="T212" s="98"/>
      <c r="U212" s="283"/>
      <c r="V212" s="282"/>
      <c r="W212" s="96"/>
      <c r="X212" s="96"/>
      <c r="Y212" s="284"/>
      <c r="Z212" s="508"/>
      <c r="AA212" s="246"/>
    </row>
    <row r="213" spans="1:27" ht="17" customHeight="1">
      <c r="A213" s="206"/>
      <c r="B213" s="83"/>
      <c r="C213" s="83"/>
      <c r="D213" s="83"/>
      <c r="E213" s="83"/>
      <c r="F213" s="286"/>
      <c r="G213" s="286"/>
      <c r="H213" s="286"/>
      <c r="I213" s="287"/>
      <c r="J213" s="286"/>
      <c r="K213" s="83"/>
      <c r="L213" s="83"/>
      <c r="M213" s="83"/>
      <c r="N213" s="83"/>
      <c r="O213" s="83"/>
      <c r="P213" s="83"/>
      <c r="Q213" s="83"/>
      <c r="R213" s="288"/>
      <c r="S213" s="83"/>
      <c r="T213" s="83"/>
      <c r="U213" s="288"/>
      <c r="V213" s="83"/>
      <c r="W213" s="104"/>
      <c r="X213" s="104"/>
      <c r="Y213" s="289"/>
      <c r="Z213" s="508"/>
      <c r="AA213" s="246"/>
    </row>
    <row r="214" spans="1:27" ht="65" customHeight="1">
      <c r="A214" s="206"/>
      <c r="B214" s="301"/>
      <c r="C214" s="520" t="s">
        <v>38</v>
      </c>
      <c r="D214" s="142">
        <f>SUM(D197:D211)</f>
        <v>900</v>
      </c>
      <c r="E214" s="98"/>
      <c r="F214" s="99" t="s">
        <v>37</v>
      </c>
      <c r="G214" s="97"/>
      <c r="H214" s="97"/>
      <c r="I214" s="96"/>
      <c r="J214" s="520" t="s">
        <v>38</v>
      </c>
      <c r="K214" s="143">
        <f>SUM(K197:K211)</f>
        <v>3</v>
      </c>
      <c r="L214" s="143">
        <f>SUM(L197:L211)</f>
        <v>3</v>
      </c>
      <c r="M214" s="143">
        <f>SUM(M197:M211)</f>
        <v>3</v>
      </c>
      <c r="N214" s="146">
        <f>SUM(N197:N211)</f>
        <v>3</v>
      </c>
      <c r="O214" s="147">
        <f>SUM(O197:O211)</f>
        <v>15</v>
      </c>
      <c r="P214" s="148"/>
      <c r="Q214" s="134">
        <f>SUM(Q197:Q211)</f>
        <v>45</v>
      </c>
      <c r="R214" s="147">
        <f>SUM(R197:R211)</f>
        <v>15</v>
      </c>
      <c r="S214" s="148"/>
      <c r="T214" s="149">
        <f>SUM(T197:T211)</f>
        <v>45</v>
      </c>
      <c r="U214" s="150">
        <f>SUM(U197:U211)</f>
        <v>14</v>
      </c>
      <c r="V214" s="148"/>
      <c r="W214" s="151">
        <f>SUM(SUM(W197:W211))</f>
        <v>42</v>
      </c>
      <c r="X214" s="100"/>
      <c r="Y214" s="520" t="s">
        <v>47</v>
      </c>
      <c r="Z214" s="562">
        <f>SUM(Z197:Z211)</f>
        <v>1038</v>
      </c>
      <c r="AA214" s="563"/>
    </row>
    <row r="215" spans="1:27" ht="17" customHeight="1">
      <c r="A215" s="206"/>
      <c r="B215" s="82"/>
      <c r="C215" s="81"/>
      <c r="D215" s="101"/>
      <c r="E215" s="101"/>
      <c r="F215" s="102"/>
      <c r="G215" s="102"/>
      <c r="H215" s="102"/>
      <c r="I215" s="103"/>
      <c r="J215" s="102"/>
      <c r="K215" s="101"/>
      <c r="L215" s="101"/>
      <c r="M215" s="101"/>
      <c r="N215" s="101"/>
      <c r="O215" s="101"/>
      <c r="P215" s="101"/>
      <c r="Q215" s="101"/>
      <c r="R215" s="101"/>
      <c r="S215" s="101"/>
      <c r="T215" s="103"/>
      <c r="U215" s="101"/>
      <c r="V215" s="101"/>
      <c r="W215" s="104"/>
      <c r="X215" s="104"/>
      <c r="Y215" s="152"/>
      <c r="Z215" s="506"/>
      <c r="AA215" s="246"/>
    </row>
    <row r="216" spans="1:27" ht="65" customHeight="1">
      <c r="A216" s="206"/>
      <c r="B216" s="82"/>
      <c r="C216" s="82"/>
      <c r="D216" s="101"/>
      <c r="E216" s="101"/>
      <c r="F216" s="102"/>
      <c r="G216" s="102"/>
      <c r="H216" s="102"/>
      <c r="I216" s="103"/>
      <c r="J216" s="102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4"/>
      <c r="X216" s="104"/>
      <c r="Y216" s="519" t="s">
        <v>5</v>
      </c>
      <c r="Z216" s="562">
        <f>IF(U179="sem retenção","0,00 €",Z214*U179)</f>
        <v>31.14</v>
      </c>
      <c r="AA216" s="563"/>
    </row>
    <row r="217" spans="1:27" ht="17" customHeight="1">
      <c r="A217" s="206"/>
      <c r="B217" s="82"/>
      <c r="C217" s="82"/>
      <c r="D217" s="101"/>
      <c r="E217" s="101"/>
      <c r="F217" s="102"/>
      <c r="G217" s="102"/>
      <c r="H217" s="102"/>
      <c r="I217" s="103"/>
      <c r="J217" s="102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4"/>
      <c r="X217" s="104"/>
      <c r="Y217" s="170"/>
      <c r="Z217" s="507"/>
      <c r="AA217" s="246"/>
    </row>
    <row r="218" spans="1:27" ht="65" customHeight="1">
      <c r="A218" s="206"/>
      <c r="B218" s="82"/>
      <c r="C218" s="82"/>
      <c r="D218" s="101"/>
      <c r="E218" s="101"/>
      <c r="F218" s="102"/>
      <c r="G218" s="102"/>
      <c r="H218" s="102"/>
      <c r="I218" s="103"/>
      <c r="J218" s="102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4"/>
      <c r="X218" s="104"/>
      <c r="Y218" s="519" t="s">
        <v>6</v>
      </c>
      <c r="Z218" s="562">
        <f>IF(U181="isento","0,00 €",Z214*U181)</f>
        <v>31.14</v>
      </c>
      <c r="AA218" s="563"/>
    </row>
    <row r="219" spans="1:27" ht="17" customHeight="1">
      <c r="A219" s="206"/>
      <c r="B219" s="82"/>
      <c r="C219" s="82"/>
      <c r="D219" s="101"/>
      <c r="E219" s="101"/>
      <c r="F219" s="102"/>
      <c r="G219" s="102"/>
      <c r="H219" s="102"/>
      <c r="I219" s="103"/>
      <c r="J219" s="102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4"/>
      <c r="X219" s="104"/>
      <c r="Y219" s="170"/>
      <c r="Z219" s="507"/>
      <c r="AA219" s="246"/>
    </row>
    <row r="220" spans="1:27" ht="65" customHeight="1">
      <c r="A220" s="206"/>
      <c r="B220" s="83"/>
      <c r="C220" s="83"/>
      <c r="D220" s="105"/>
      <c r="E220" s="105"/>
      <c r="F220" s="106"/>
      <c r="G220" s="107"/>
      <c r="H220" s="106"/>
      <c r="I220" s="108"/>
      <c r="J220" s="106"/>
      <c r="K220" s="109"/>
      <c r="L220" s="109"/>
      <c r="M220" s="109"/>
      <c r="N220" s="106"/>
      <c r="O220" s="106"/>
      <c r="P220" s="106"/>
      <c r="Q220" s="110"/>
      <c r="R220" s="110"/>
      <c r="S220" s="110"/>
      <c r="T220" s="110"/>
      <c r="U220" s="110"/>
      <c r="V220" s="110"/>
      <c r="W220" s="104"/>
      <c r="X220" s="104"/>
      <c r="Y220" s="520" t="s">
        <v>46</v>
      </c>
      <c r="Z220" s="556">
        <f>Z214-Z216+Z218</f>
        <v>1038</v>
      </c>
      <c r="AA220" s="557"/>
    </row>
    <row r="221" spans="1:27" ht="36" customHeight="1">
      <c r="A221" s="206"/>
      <c r="B221" s="216"/>
      <c r="C221" s="216"/>
      <c r="D221" s="290"/>
      <c r="E221" s="290"/>
      <c r="F221" s="18"/>
      <c r="G221" s="291"/>
      <c r="H221" s="18"/>
      <c r="I221" s="292"/>
      <c r="J221" s="18"/>
      <c r="K221" s="293"/>
      <c r="L221" s="293"/>
      <c r="M221" s="293"/>
      <c r="N221" s="18"/>
      <c r="O221" s="18"/>
      <c r="P221" s="18"/>
      <c r="Q221" s="4"/>
      <c r="R221" s="4"/>
      <c r="S221" s="4"/>
      <c r="T221" s="4"/>
      <c r="U221" s="4"/>
      <c r="V221" s="4"/>
      <c r="W221" s="220"/>
      <c r="X221" s="220"/>
      <c r="Y221" s="294"/>
      <c r="Z221" s="295"/>
      <c r="AA221" s="4"/>
    </row>
    <row r="222" spans="1:27" ht="31" customHeight="1">
      <c r="A222" s="206"/>
      <c r="B222" s="216"/>
      <c r="C222" s="216"/>
      <c r="D222" s="290"/>
      <c r="E222" s="290"/>
      <c r="F222" s="18"/>
      <c r="G222" s="291"/>
      <c r="H222" s="18"/>
      <c r="I222" s="292"/>
      <c r="J222" s="18"/>
      <c r="K222" s="293"/>
      <c r="L222" s="293"/>
      <c r="M222" s="293"/>
      <c r="N222" s="18"/>
      <c r="O222" s="18"/>
      <c r="P222" s="18"/>
      <c r="Q222" s="4"/>
      <c r="R222" s="4"/>
      <c r="S222" s="4"/>
      <c r="T222" s="4"/>
      <c r="U222" s="4"/>
      <c r="V222" s="4"/>
      <c r="W222" s="220"/>
      <c r="X222" s="220"/>
      <c r="Y222" s="294"/>
      <c r="Z222" s="295"/>
      <c r="AA222" s="4"/>
    </row>
    <row r="223" spans="1:27" ht="31" customHeight="1">
      <c r="A223" s="206"/>
      <c r="B223" s="216"/>
      <c r="C223" s="216"/>
      <c r="D223" s="290"/>
      <c r="E223" s="290"/>
      <c r="F223" s="18"/>
      <c r="G223" s="291"/>
      <c r="H223" s="18"/>
      <c r="I223" s="292"/>
      <c r="J223" s="18"/>
      <c r="K223" s="293"/>
      <c r="L223" s="293"/>
      <c r="M223" s="293"/>
      <c r="N223" s="18"/>
      <c r="O223" s="18"/>
      <c r="P223" s="18"/>
      <c r="Q223" s="4"/>
      <c r="R223" s="4"/>
      <c r="S223" s="4"/>
      <c r="T223" s="4"/>
      <c r="U223" s="4"/>
      <c r="V223" s="4"/>
      <c r="W223" s="220"/>
      <c r="X223" s="220"/>
      <c r="Y223" s="294"/>
      <c r="Z223" s="295"/>
      <c r="AA223" s="4"/>
    </row>
    <row r="224" spans="1:27" ht="31" customHeight="1">
      <c r="A224" s="206"/>
      <c r="B224" s="216"/>
      <c r="C224" s="216"/>
      <c r="D224" s="290"/>
      <c r="E224" s="290"/>
      <c r="F224" s="18"/>
      <c r="G224" s="291"/>
      <c r="H224" s="18"/>
      <c r="I224" s="292"/>
      <c r="J224" s="18"/>
      <c r="K224" s="293"/>
      <c r="L224" s="293"/>
      <c r="M224" s="293"/>
      <c r="N224" s="18"/>
      <c r="O224" s="18"/>
      <c r="P224" s="18"/>
      <c r="Q224" s="4"/>
      <c r="R224" s="4"/>
      <c r="S224" s="4"/>
      <c r="T224" s="4"/>
      <c r="U224" s="4"/>
      <c r="V224" s="4"/>
      <c r="W224" s="220"/>
      <c r="X224" s="220"/>
      <c r="Y224" s="294"/>
      <c r="Z224" s="295"/>
      <c r="AA224" s="4"/>
    </row>
    <row r="225" spans="1:214" ht="44" customHeight="1">
      <c r="A225" s="20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4"/>
    </row>
    <row r="226" spans="1:214" ht="31" customHeight="1">
      <c r="A226" s="206"/>
      <c r="B226" s="216"/>
      <c r="C226" s="216"/>
      <c r="D226" s="290"/>
      <c r="E226" s="290"/>
      <c r="F226" s="18"/>
      <c r="G226" s="291"/>
      <c r="H226" s="18"/>
      <c r="I226" s="292"/>
      <c r="J226" s="18"/>
      <c r="K226" s="293"/>
      <c r="L226" s="293"/>
      <c r="M226" s="293"/>
      <c r="N226" s="18"/>
      <c r="O226" s="18"/>
      <c r="P226" s="18"/>
      <c r="Q226" s="4"/>
      <c r="R226" s="4"/>
      <c r="S226" s="4"/>
      <c r="T226" s="4"/>
      <c r="U226" s="4"/>
      <c r="V226" s="4"/>
      <c r="W226" s="220"/>
      <c r="X226" s="220"/>
      <c r="Y226" s="294"/>
      <c r="Z226" s="295"/>
      <c r="AA226" s="4"/>
    </row>
    <row r="227" spans="1:214" ht="31" customHeight="1">
      <c r="A227" s="206"/>
      <c r="B227" s="216"/>
      <c r="C227" s="216"/>
      <c r="D227" s="290"/>
      <c r="E227" s="290"/>
      <c r="F227" s="18"/>
      <c r="G227" s="291"/>
      <c r="H227" s="18"/>
      <c r="I227" s="292"/>
      <c r="J227" s="18"/>
      <c r="K227" s="293"/>
      <c r="L227" s="293"/>
      <c r="M227" s="293"/>
      <c r="N227" s="18"/>
      <c r="O227" s="18"/>
      <c r="P227" s="18"/>
      <c r="Q227" s="4"/>
      <c r="R227" s="4"/>
      <c r="S227" s="4"/>
      <c r="T227" s="4"/>
      <c r="U227" s="4"/>
      <c r="V227" s="4"/>
      <c r="W227" s="220"/>
      <c r="X227" s="220"/>
      <c r="Y227" s="294"/>
      <c r="Z227" s="295"/>
      <c r="AA227" s="4"/>
    </row>
    <row r="228" spans="1:214" ht="31" customHeight="1">
      <c r="A228" s="206"/>
      <c r="B228" s="216"/>
      <c r="C228" s="216"/>
      <c r="D228" s="290"/>
      <c r="E228" s="290"/>
      <c r="F228" s="18"/>
      <c r="G228" s="291"/>
      <c r="H228" s="18"/>
      <c r="I228" s="292"/>
      <c r="J228" s="18"/>
      <c r="K228" s="293"/>
      <c r="L228" s="293"/>
      <c r="M228" s="293"/>
      <c r="N228" s="18"/>
      <c r="O228" s="18"/>
      <c r="P228" s="18"/>
      <c r="Q228" s="4"/>
      <c r="R228" s="4"/>
      <c r="S228" s="4"/>
      <c r="T228" s="4"/>
      <c r="U228" s="4"/>
      <c r="V228" s="4"/>
      <c r="W228" s="220"/>
      <c r="X228" s="220"/>
      <c r="Y228" s="294"/>
      <c r="Z228" s="295"/>
      <c r="AA228" s="4"/>
    </row>
    <row r="229" spans="1:214" ht="31" customHeight="1">
      <c r="A229" s="206"/>
      <c r="B229" s="216"/>
      <c r="C229" s="216"/>
      <c r="D229" s="290"/>
      <c r="E229" s="290"/>
      <c r="F229" s="18"/>
      <c r="G229" s="291"/>
      <c r="H229" s="18"/>
      <c r="I229" s="292"/>
      <c r="J229" s="18"/>
      <c r="K229" s="293"/>
      <c r="L229" s="293"/>
      <c r="M229" s="293"/>
      <c r="N229" s="18"/>
      <c r="O229" s="18"/>
      <c r="P229" s="18"/>
      <c r="Q229" s="4"/>
      <c r="R229" s="4"/>
      <c r="S229" s="4"/>
      <c r="T229" s="4"/>
      <c r="U229" s="4"/>
      <c r="V229" s="4"/>
      <c r="W229" s="220"/>
      <c r="X229" s="220"/>
      <c r="Y229" s="294"/>
      <c r="Z229" s="295"/>
      <c r="AA229" s="4"/>
    </row>
    <row r="230" spans="1:214" ht="44" customHeight="1">
      <c r="A230" s="206"/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4"/>
    </row>
    <row r="231" spans="1:214" ht="13" customHeight="1">
      <c r="A231" s="206"/>
      <c r="B231" s="238"/>
      <c r="C231" s="239"/>
      <c r="D231" s="239"/>
      <c r="E231" s="239"/>
      <c r="F231" s="240"/>
      <c r="G231" s="239"/>
      <c r="H231" s="241"/>
      <c r="I231" s="241"/>
      <c r="J231" s="242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43"/>
      <c r="X231" s="216"/>
      <c r="Y231" s="216"/>
      <c r="Z231" s="216"/>
      <c r="AA231" s="4"/>
    </row>
    <row r="232" spans="1:214" ht="14" customHeight="1">
      <c r="A232" s="206"/>
      <c r="B232" s="235"/>
      <c r="C232" s="237"/>
      <c r="D232" s="115"/>
      <c r="E232" s="115"/>
      <c r="F232" s="233"/>
      <c r="G232" s="115"/>
      <c r="H232" s="236"/>
      <c r="I232" s="236"/>
      <c r="J232" s="23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216"/>
      <c r="X232" s="216"/>
      <c r="Y232" s="216"/>
      <c r="Z232" s="216"/>
      <c r="AA232" s="4"/>
    </row>
    <row r="233" spans="1:214" s="251" customFormat="1" ht="66" customHeight="1">
      <c r="A233" s="206"/>
      <c r="B233" s="263"/>
      <c r="C233" s="264"/>
      <c r="E233" s="265"/>
      <c r="F233" s="437" t="s">
        <v>42</v>
      </c>
      <c r="G233" s="599" t="s">
        <v>79</v>
      </c>
      <c r="H233" s="599"/>
      <c r="I233" s="599"/>
      <c r="J233" s="599"/>
      <c r="K233" s="599"/>
      <c r="L233" s="599"/>
      <c r="M233" s="599"/>
      <c r="N233" s="260"/>
      <c r="O233" s="85"/>
      <c r="P233" s="47"/>
      <c r="Q233" s="261"/>
      <c r="R233" s="600" t="s">
        <v>44</v>
      </c>
      <c r="S233" s="601"/>
      <c r="T233" s="602"/>
      <c r="U233" s="603">
        <f ca="1">TODAY()</f>
        <v>44069</v>
      </c>
      <c r="V233" s="604"/>
      <c r="W233" s="605"/>
      <c r="X233" s="249"/>
      <c r="Y233" s="249"/>
      <c r="Z233" s="249"/>
      <c r="AA233" s="250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</row>
    <row r="234" spans="1:214" ht="15" customHeight="1">
      <c r="A234" s="206"/>
      <c r="B234" s="266"/>
      <c r="C234" s="267"/>
      <c r="E234" s="268"/>
      <c r="F234" s="438"/>
      <c r="G234" s="428"/>
      <c r="H234" s="429"/>
      <c r="I234" s="429"/>
      <c r="J234" s="430"/>
      <c r="K234" s="431"/>
      <c r="L234" s="431"/>
      <c r="M234" s="431"/>
      <c r="N234" s="112"/>
      <c r="O234" s="112"/>
      <c r="P234" s="262"/>
      <c r="Q234" s="112"/>
      <c r="R234" s="111"/>
      <c r="S234" s="16"/>
      <c r="T234" s="16"/>
      <c r="U234" s="112"/>
      <c r="V234" s="16"/>
      <c r="W234" s="111"/>
      <c r="X234" s="216"/>
      <c r="Y234" s="216"/>
      <c r="Z234" s="216"/>
      <c r="AA234" s="4"/>
    </row>
    <row r="235" spans="1:214" s="251" customFormat="1" ht="66" customHeight="1">
      <c r="A235" s="206"/>
      <c r="B235" s="269"/>
      <c r="C235" s="267"/>
      <c r="E235" s="265"/>
      <c r="F235" s="437" t="s">
        <v>14</v>
      </c>
      <c r="G235" s="606" t="s">
        <v>80</v>
      </c>
      <c r="H235" s="606"/>
      <c r="I235" s="606"/>
      <c r="J235" s="606"/>
      <c r="K235" s="606"/>
      <c r="L235" s="606"/>
      <c r="M235" s="606"/>
      <c r="N235" s="46"/>
      <c r="O235" s="46"/>
      <c r="P235" s="47"/>
      <c r="Q235" s="47"/>
      <c r="R235" s="47"/>
      <c r="S235" s="47"/>
      <c r="T235" s="47"/>
      <c r="U235" s="47"/>
      <c r="V235" s="47"/>
      <c r="W235" s="47"/>
      <c r="X235" s="249"/>
      <c r="Y235" s="249"/>
      <c r="Z235" s="249"/>
      <c r="AA235" s="250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</row>
    <row r="236" spans="1:214" s="251" customFormat="1" ht="15" customHeight="1">
      <c r="A236" s="206"/>
      <c r="B236" s="270"/>
      <c r="C236" s="271"/>
      <c r="E236" s="272"/>
      <c r="F236" s="437"/>
      <c r="G236" s="432"/>
      <c r="H236" s="432"/>
      <c r="I236" s="432"/>
      <c r="J236" s="432"/>
      <c r="K236" s="432"/>
      <c r="L236" s="432"/>
      <c r="M236" s="432"/>
      <c r="N236" s="46"/>
      <c r="O236" s="46"/>
      <c r="P236" s="47"/>
      <c r="Q236" s="113"/>
      <c r="R236" s="113"/>
      <c r="S236" s="84"/>
      <c r="T236" s="84"/>
      <c r="U236" s="114"/>
      <c r="V236" s="84"/>
      <c r="W236" s="85"/>
      <c r="X236" s="249"/>
      <c r="Y236" s="249"/>
      <c r="Z236" s="249"/>
      <c r="AA236" s="250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</row>
    <row r="237" spans="1:214" s="251" customFormat="1" ht="69" customHeight="1">
      <c r="A237" s="206"/>
      <c r="B237" s="269"/>
      <c r="C237" s="267"/>
      <c r="E237" s="265"/>
      <c r="F237" s="437" t="s">
        <v>43</v>
      </c>
      <c r="G237" s="570" t="s">
        <v>98</v>
      </c>
      <c r="H237" s="570"/>
      <c r="I237" s="570"/>
      <c r="J237" s="570"/>
      <c r="K237" s="570"/>
      <c r="L237" s="570"/>
      <c r="M237" s="570"/>
      <c r="N237" s="46"/>
      <c r="O237" s="46"/>
      <c r="P237" s="47"/>
      <c r="Q237" s="84"/>
      <c r="R237" s="47"/>
      <c r="S237" s="47"/>
      <c r="T237" s="47"/>
      <c r="U237" s="587" t="s">
        <v>13</v>
      </c>
      <c r="V237" s="588"/>
      <c r="W237" s="589"/>
      <c r="X237" s="249"/>
      <c r="Y237" s="249"/>
      <c r="Z237" s="249"/>
      <c r="AA237" s="250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</row>
    <row r="238" spans="1:214" s="251" customFormat="1" ht="15" customHeight="1">
      <c r="A238" s="206"/>
      <c r="B238" s="269"/>
      <c r="C238" s="267"/>
      <c r="E238" s="272"/>
      <c r="F238" s="437"/>
      <c r="G238" s="432"/>
      <c r="H238" s="432"/>
      <c r="I238" s="432"/>
      <c r="J238" s="432"/>
      <c r="K238" s="432"/>
      <c r="L238" s="432"/>
      <c r="M238" s="432"/>
      <c r="N238" s="46"/>
      <c r="O238" s="46"/>
      <c r="P238" s="47"/>
      <c r="Q238" s="84"/>
      <c r="R238" s="84"/>
      <c r="S238" s="85"/>
      <c r="T238" s="84"/>
      <c r="U238" s="114"/>
      <c r="V238" s="84"/>
      <c r="W238" s="85"/>
      <c r="X238" s="249"/>
      <c r="Y238" s="249"/>
      <c r="Z238" s="249"/>
      <c r="AA238" s="250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</row>
    <row r="239" spans="1:214" s="251" customFormat="1" ht="69" customHeight="1">
      <c r="A239" s="206"/>
      <c r="B239" s="612"/>
      <c r="C239" s="613"/>
      <c r="E239" s="265"/>
      <c r="F239" s="437" t="s">
        <v>15</v>
      </c>
      <c r="G239" s="570" t="s">
        <v>16</v>
      </c>
      <c r="H239" s="570"/>
      <c r="I239" s="570"/>
      <c r="J239" s="570"/>
      <c r="K239" s="570"/>
      <c r="L239" s="570"/>
      <c r="M239" s="570"/>
      <c r="N239" s="46"/>
      <c r="O239" s="46"/>
      <c r="P239" s="47"/>
      <c r="Q239" s="47"/>
      <c r="R239" s="564" t="s">
        <v>5</v>
      </c>
      <c r="S239" s="565"/>
      <c r="T239" s="566"/>
      <c r="U239" s="567">
        <v>0.04</v>
      </c>
      <c r="V239" s="568"/>
      <c r="W239" s="569"/>
      <c r="X239" s="249"/>
      <c r="Y239" s="249"/>
      <c r="Z239" s="249"/>
      <c r="AA239" s="250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</row>
    <row r="240" spans="1:214" s="251" customFormat="1" ht="15" customHeight="1">
      <c r="A240" s="206"/>
      <c r="B240" s="273"/>
      <c r="C240" s="274"/>
      <c r="E240" s="275"/>
      <c r="F240" s="439"/>
      <c r="G240" s="433"/>
      <c r="H240" s="434"/>
      <c r="I240" s="434"/>
      <c r="J240" s="434"/>
      <c r="K240" s="434"/>
      <c r="L240" s="434"/>
      <c r="M240" s="434"/>
      <c r="N240" s="46"/>
      <c r="O240" s="46"/>
      <c r="P240" s="47"/>
      <c r="Q240" s="47"/>
      <c r="R240" s="45"/>
      <c r="S240" s="46"/>
      <c r="T240" s="47"/>
      <c r="U240" s="12"/>
      <c r="V240" s="175"/>
      <c r="W240" s="176"/>
      <c r="X240" s="249"/>
      <c r="Y240" s="249"/>
      <c r="Z240" s="249"/>
      <c r="AA240" s="250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</row>
    <row r="241" spans="1:214" s="258" customFormat="1" ht="69" customHeight="1">
      <c r="A241" s="206"/>
      <c r="B241" s="276"/>
      <c r="C241" s="277"/>
      <c r="E241" s="265"/>
      <c r="F241" s="437" t="s">
        <v>17</v>
      </c>
      <c r="G241" s="570" t="s">
        <v>18</v>
      </c>
      <c r="H241" s="570"/>
      <c r="I241" s="570"/>
      <c r="J241" s="570"/>
      <c r="K241" s="570"/>
      <c r="L241" s="570"/>
      <c r="M241" s="570"/>
      <c r="N241" s="46"/>
      <c r="O241" s="46"/>
      <c r="P241" s="259"/>
      <c r="Q241" s="259"/>
      <c r="R241" s="564" t="s">
        <v>6</v>
      </c>
      <c r="S241" s="565"/>
      <c r="T241" s="566"/>
      <c r="U241" s="567">
        <v>0.04</v>
      </c>
      <c r="V241" s="568"/>
      <c r="W241" s="569"/>
      <c r="X241" s="256"/>
      <c r="Y241" s="256"/>
      <c r="Z241" s="256"/>
      <c r="AA241" s="257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</row>
    <row r="242" spans="1:214" s="251" customFormat="1" ht="15" customHeight="1">
      <c r="A242" s="206"/>
      <c r="B242" s="278"/>
      <c r="C242" s="274"/>
      <c r="E242" s="279"/>
      <c r="F242" s="440"/>
      <c r="G242" s="433"/>
      <c r="H242" s="436"/>
      <c r="I242" s="434"/>
      <c r="J242" s="434"/>
      <c r="K242" s="434"/>
      <c r="L242" s="434"/>
      <c r="M242" s="434"/>
      <c r="N242" s="46"/>
      <c r="O242" s="46"/>
      <c r="P242" s="46"/>
      <c r="Q242" s="47"/>
      <c r="R242" s="46"/>
      <c r="S242" s="46"/>
      <c r="T242" s="47"/>
      <c r="U242" s="246"/>
      <c r="V242" s="247"/>
      <c r="W242" s="248"/>
      <c r="X242" s="249"/>
      <c r="Y242" s="249"/>
      <c r="Z242" s="249"/>
      <c r="AA242" s="250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</row>
    <row r="243" spans="1:214" s="228" customFormat="1" ht="69" customHeight="1">
      <c r="A243" s="206"/>
      <c r="B243" s="280"/>
      <c r="C243" s="281"/>
      <c r="E243" s="265"/>
      <c r="F243" s="437" t="s">
        <v>19</v>
      </c>
      <c r="G243" s="570" t="s">
        <v>20</v>
      </c>
      <c r="H243" s="570"/>
      <c r="I243" s="570"/>
      <c r="J243" s="570"/>
      <c r="K243" s="570"/>
      <c r="L243" s="570"/>
      <c r="M243" s="570"/>
      <c r="N243" s="46"/>
      <c r="O243" s="252"/>
      <c r="P243" s="14"/>
      <c r="Q243" s="253"/>
      <c r="R243" s="587" t="s">
        <v>12</v>
      </c>
      <c r="S243" s="588"/>
      <c r="T243" s="589"/>
      <c r="U243" s="590">
        <f>Z280</f>
        <v>1784</v>
      </c>
      <c r="V243" s="591"/>
      <c r="W243" s="592"/>
      <c r="X243" s="254"/>
      <c r="Y243" s="254"/>
      <c r="Z243" s="254"/>
      <c r="AA243" s="255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</row>
    <row r="244" spans="1:214" ht="16" customHeight="1">
      <c r="A244" s="206"/>
      <c r="B244" s="233"/>
      <c r="C244" s="234"/>
      <c r="D244" s="86"/>
      <c r="E244" s="235"/>
      <c r="F244" s="115"/>
      <c r="G244" s="236"/>
      <c r="H244" s="236"/>
      <c r="I244" s="235"/>
      <c r="J244" s="236"/>
      <c r="K244" s="115"/>
      <c r="L244" s="115"/>
      <c r="M244" s="115"/>
      <c r="N244" s="115"/>
      <c r="O244" s="115"/>
      <c r="P244" s="115"/>
      <c r="Q244" s="235"/>
      <c r="R244" s="115"/>
      <c r="S244" s="115"/>
      <c r="T244" s="235"/>
      <c r="U244" s="115"/>
      <c r="V244" s="115"/>
      <c r="W244" s="237"/>
      <c r="X244" s="237"/>
      <c r="Y244" s="216"/>
      <c r="Z244" s="216"/>
      <c r="AA244" s="4"/>
    </row>
    <row r="245" spans="1:214" ht="7" customHeight="1">
      <c r="A245" s="206"/>
      <c r="B245" s="238"/>
      <c r="C245" s="239"/>
      <c r="D245" s="239"/>
      <c r="E245" s="239"/>
      <c r="F245" s="240"/>
      <c r="G245" s="239"/>
      <c r="H245" s="241"/>
      <c r="I245" s="241"/>
      <c r="J245" s="242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43"/>
      <c r="X245" s="216"/>
      <c r="Y245" s="216"/>
      <c r="Z245" s="216"/>
      <c r="AA245" s="4"/>
    </row>
    <row r="246" spans="1:214" ht="47" customHeight="1">
      <c r="A246" s="206"/>
      <c r="B246" s="233"/>
      <c r="C246" s="233"/>
      <c r="D246" s="235"/>
      <c r="E246" s="235"/>
      <c r="F246" s="115"/>
      <c r="G246" s="236"/>
      <c r="H246" s="236"/>
      <c r="I246" s="235"/>
      <c r="J246" s="236"/>
      <c r="K246" s="115"/>
      <c r="L246" s="115"/>
      <c r="M246" s="115"/>
      <c r="N246" s="115"/>
      <c r="O246" s="115"/>
      <c r="P246" s="115"/>
      <c r="Q246" s="235"/>
      <c r="R246" s="115"/>
      <c r="S246" s="115"/>
      <c r="T246" s="235"/>
      <c r="U246" s="115"/>
      <c r="V246" s="115"/>
      <c r="W246" s="235"/>
      <c r="X246" s="235"/>
      <c r="Y246" s="222"/>
      <c r="Z246" s="4"/>
      <c r="AA246" s="4"/>
    </row>
    <row r="247" spans="1:214" ht="85" customHeight="1">
      <c r="A247" s="206"/>
      <c r="B247" s="406" t="s">
        <v>54</v>
      </c>
      <c r="C247" s="48"/>
      <c r="D247" s="86"/>
      <c r="E247" s="86"/>
      <c r="F247" s="87"/>
      <c r="G247" s="88"/>
      <c r="H247" s="88"/>
      <c r="I247" s="86"/>
      <c r="J247" s="88"/>
      <c r="K247" s="87"/>
      <c r="L247" s="87"/>
      <c r="M247" s="87"/>
      <c r="N247" s="87"/>
      <c r="O247" s="87"/>
      <c r="P247" s="87"/>
      <c r="Q247" s="86"/>
      <c r="R247" s="87"/>
      <c r="S247" s="87"/>
      <c r="T247" s="86"/>
      <c r="U247" s="87"/>
      <c r="V247" s="87"/>
      <c r="W247" s="86"/>
      <c r="X247" s="86"/>
      <c r="Y247" s="116"/>
      <c r="Z247" s="93"/>
      <c r="AA247" s="93"/>
    </row>
    <row r="248" spans="1:214" ht="77" customHeight="1" thickBot="1">
      <c r="A248" s="206"/>
      <c r="B248" s="402">
        <v>4</v>
      </c>
      <c r="C248" s="49"/>
      <c r="D248" s="51"/>
      <c r="E248" s="51"/>
      <c r="F248" s="51"/>
      <c r="G248" s="90"/>
      <c r="H248" s="51"/>
      <c r="I248" s="91"/>
      <c r="J248" s="51"/>
      <c r="K248" s="92"/>
      <c r="L248" s="92"/>
      <c r="M248" s="92"/>
      <c r="N248" s="51"/>
      <c r="O248" s="51"/>
      <c r="P248" s="7"/>
      <c r="Q248" s="7"/>
      <c r="R248" s="7"/>
      <c r="S248" s="93"/>
      <c r="T248" s="93"/>
      <c r="U248" s="93"/>
      <c r="V248" s="93"/>
      <c r="W248" s="94"/>
      <c r="X248" s="94"/>
      <c r="Y248" s="118"/>
      <c r="Z248" s="244"/>
      <c r="AA248" s="93"/>
    </row>
    <row r="249" spans="1:214" s="232" customFormat="1" ht="98" customHeight="1" thickBot="1">
      <c r="A249" s="206"/>
      <c r="B249" s="50"/>
      <c r="C249" s="51"/>
      <c r="D249" s="51"/>
      <c r="E249" s="51"/>
      <c r="F249" s="51"/>
      <c r="G249" s="93"/>
      <c r="H249" s="93"/>
      <c r="I249" s="571" t="s">
        <v>30</v>
      </c>
      <c r="J249" s="572"/>
      <c r="K249" s="165" t="s">
        <v>36</v>
      </c>
      <c r="L249" s="166" t="s">
        <v>3</v>
      </c>
      <c r="M249" s="167" t="s">
        <v>59</v>
      </c>
      <c r="N249" s="168" t="s">
        <v>60</v>
      </c>
      <c r="O249" s="573" t="s">
        <v>75</v>
      </c>
      <c r="P249" s="574"/>
      <c r="Q249" s="575"/>
      <c r="R249" s="576" t="s">
        <v>76</v>
      </c>
      <c r="S249" s="577"/>
      <c r="T249" s="578"/>
      <c r="U249" s="579" t="s">
        <v>68</v>
      </c>
      <c r="V249" s="580"/>
      <c r="W249" s="581"/>
      <c r="X249" s="117"/>
      <c r="Y249" s="118"/>
      <c r="Z249" s="245"/>
      <c r="AA249" s="93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</row>
    <row r="250" spans="1:214" s="232" customFormat="1" ht="81" customHeight="1" thickBot="1">
      <c r="A250" s="206"/>
      <c r="B250" s="52"/>
      <c r="C250" s="51"/>
      <c r="D250" s="93"/>
      <c r="E250" s="93"/>
      <c r="F250" s="95"/>
      <c r="G250" s="93"/>
      <c r="H250" s="93"/>
      <c r="I250" s="593" t="s">
        <v>39</v>
      </c>
      <c r="J250" s="594"/>
      <c r="K250" s="119" t="s">
        <v>70</v>
      </c>
      <c r="L250" s="120" t="s">
        <v>70</v>
      </c>
      <c r="M250" s="120" t="s">
        <v>70</v>
      </c>
      <c r="N250" s="121" t="s">
        <v>70</v>
      </c>
      <c r="O250" s="595" t="s">
        <v>48</v>
      </c>
      <c r="P250" s="595"/>
      <c r="Q250" s="595"/>
      <c r="R250" s="596" t="s">
        <v>48</v>
      </c>
      <c r="S250" s="597"/>
      <c r="T250" s="598"/>
      <c r="U250" s="595" t="s">
        <v>48</v>
      </c>
      <c r="V250" s="595"/>
      <c r="W250" s="595"/>
      <c r="X250" s="117"/>
      <c r="Y250" s="118"/>
      <c r="Z250" s="245"/>
      <c r="AA250" s="93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</row>
    <row r="251" spans="1:214" s="232" customFormat="1" ht="83" customHeight="1" thickBot="1">
      <c r="A251" s="206"/>
      <c r="B251" s="169" t="s">
        <v>56</v>
      </c>
      <c r="C251" s="416">
        <f>D274/I251</f>
        <v>4</v>
      </c>
      <c r="D251" s="299"/>
      <c r="E251" s="93"/>
      <c r="F251" s="16"/>
      <c r="G251" s="93"/>
      <c r="H251" s="93"/>
      <c r="I251" s="611">
        <v>400</v>
      </c>
      <c r="J251" s="614"/>
      <c r="K251" s="9">
        <v>5</v>
      </c>
      <c r="L251" s="10">
        <v>5</v>
      </c>
      <c r="M251" s="10">
        <v>5</v>
      </c>
      <c r="N251" s="11">
        <v>5</v>
      </c>
      <c r="O251" s="611">
        <v>4</v>
      </c>
      <c r="P251" s="611"/>
      <c r="Q251" s="611"/>
      <c r="R251" s="614">
        <v>4</v>
      </c>
      <c r="S251" s="615"/>
      <c r="T251" s="616"/>
      <c r="U251" s="611">
        <v>4</v>
      </c>
      <c r="V251" s="611"/>
      <c r="W251" s="611"/>
      <c r="X251" s="117"/>
      <c r="Y251" s="93"/>
      <c r="Z251" s="93"/>
      <c r="AA251" s="93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</row>
    <row r="252" spans="1:214" ht="28" customHeight="1">
      <c r="A252" s="206"/>
      <c r="B252" s="93"/>
      <c r="C252" s="93"/>
      <c r="D252" s="93"/>
      <c r="E252" s="93"/>
      <c r="F252" s="225"/>
      <c r="G252" s="50"/>
      <c r="H252" s="225"/>
      <c r="I252" s="226"/>
      <c r="J252" s="225"/>
      <c r="K252" s="93"/>
      <c r="L252" s="93"/>
      <c r="M252" s="93"/>
      <c r="N252" s="93"/>
      <c r="O252" s="93"/>
      <c r="P252" s="7"/>
      <c r="Q252" s="7"/>
      <c r="R252" s="7"/>
      <c r="S252" s="93"/>
      <c r="T252" s="93"/>
      <c r="U252" s="93"/>
      <c r="V252" s="93"/>
      <c r="W252" s="117"/>
      <c r="X252" s="117"/>
      <c r="Y252" s="93"/>
      <c r="Z252" s="93"/>
      <c r="AA252" s="93"/>
    </row>
    <row r="253" spans="1:214" s="228" customFormat="1" ht="28" customHeight="1" thickBot="1">
      <c r="A253" s="206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116"/>
      <c r="Z253" s="93"/>
      <c r="AA253" s="227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</row>
    <row r="254" spans="1:214" s="229" customFormat="1" ht="99" customHeight="1" thickBot="1">
      <c r="A254" s="206"/>
      <c r="B254" s="582" t="s">
        <v>39</v>
      </c>
      <c r="C254" s="617"/>
      <c r="D254" s="161" t="s">
        <v>30</v>
      </c>
      <c r="E254" s="162"/>
      <c r="F254" s="608" t="s">
        <v>28</v>
      </c>
      <c r="G254" s="608"/>
      <c r="H254" s="608"/>
      <c r="I254" s="609" t="s">
        <v>29</v>
      </c>
      <c r="J254" s="610"/>
      <c r="K254" s="517" t="s">
        <v>36</v>
      </c>
      <c r="L254" s="163" t="s">
        <v>3</v>
      </c>
      <c r="M254" s="164" t="s">
        <v>59</v>
      </c>
      <c r="N254" s="518" t="s">
        <v>60</v>
      </c>
      <c r="O254" s="573" t="s">
        <v>75</v>
      </c>
      <c r="P254" s="574"/>
      <c r="Q254" s="575"/>
      <c r="R254" s="576" t="s">
        <v>76</v>
      </c>
      <c r="S254" s="577"/>
      <c r="T254" s="578"/>
      <c r="U254" s="579" t="s">
        <v>68</v>
      </c>
      <c r="V254" s="580"/>
      <c r="W254" s="581"/>
      <c r="X254" s="53"/>
      <c r="Y254" s="584"/>
      <c r="Z254" s="582" t="s">
        <v>2</v>
      </c>
      <c r="AA254" s="583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</row>
    <row r="255" spans="1:214" ht="99" customHeight="1">
      <c r="A255" s="206"/>
      <c r="B255" s="59" t="s">
        <v>40</v>
      </c>
      <c r="C255" s="60" t="s">
        <v>27</v>
      </c>
      <c r="D255" s="61" t="s">
        <v>39</v>
      </c>
      <c r="E255" s="153" t="s">
        <v>67</v>
      </c>
      <c r="F255" s="54" t="s">
        <v>31</v>
      </c>
      <c r="G255" s="55" t="s">
        <v>32</v>
      </c>
      <c r="H255" s="54" t="s">
        <v>33</v>
      </c>
      <c r="I255" s="123" t="s">
        <v>34</v>
      </c>
      <c r="J255" s="122" t="s">
        <v>35</v>
      </c>
      <c r="K255" s="509" t="s">
        <v>41</v>
      </c>
      <c r="L255" s="513" t="s">
        <v>41</v>
      </c>
      <c r="M255" s="514" t="s">
        <v>41</v>
      </c>
      <c r="N255" s="510" t="s">
        <v>41</v>
      </c>
      <c r="O255" s="57" t="s">
        <v>7</v>
      </c>
      <c r="P255" s="56"/>
      <c r="Q255" s="511" t="s">
        <v>8</v>
      </c>
      <c r="R255" s="57" t="s">
        <v>7</v>
      </c>
      <c r="S255" s="56"/>
      <c r="T255" s="511" t="s">
        <v>8</v>
      </c>
      <c r="U255" s="57" t="s">
        <v>7</v>
      </c>
      <c r="V255" s="56"/>
      <c r="W255" s="512" t="s">
        <v>8</v>
      </c>
      <c r="X255" s="58"/>
      <c r="Y255" s="584"/>
      <c r="Z255" s="585" t="s">
        <v>39</v>
      </c>
      <c r="AA255" s="586"/>
    </row>
    <row r="256" spans="1:214" ht="19" customHeight="1">
      <c r="A256" s="206"/>
      <c r="B256" s="83"/>
      <c r="C256" s="83"/>
      <c r="D256" s="83"/>
      <c r="E256" s="83"/>
      <c r="F256" s="286"/>
      <c r="G256" s="286"/>
      <c r="H256" s="286"/>
      <c r="I256" s="287"/>
      <c r="J256" s="302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104"/>
      <c r="X256" s="104"/>
      <c r="Y256" s="289"/>
      <c r="Z256" s="285"/>
      <c r="AA256" s="110"/>
    </row>
    <row r="257" spans="1:27" ht="58" customHeight="1">
      <c r="A257" s="206"/>
      <c r="B257" s="403" t="s">
        <v>45</v>
      </c>
      <c r="C257" s="404">
        <v>43668</v>
      </c>
      <c r="D257" s="126">
        <v>400</v>
      </c>
      <c r="E257" s="127" t="s">
        <v>67</v>
      </c>
      <c r="F257" s="498">
        <v>0.33333333333333331</v>
      </c>
      <c r="G257" s="499">
        <v>4.1666666666666664E-2</v>
      </c>
      <c r="H257" s="498">
        <v>0.83333333333333337</v>
      </c>
      <c r="I257" s="500">
        <f>IF(F257="N","00:00",24+(H257-F257+G257))</f>
        <v>24.541666666666668</v>
      </c>
      <c r="J257" s="501">
        <f>IF(F258="N","00:00",24+(F258-H257))</f>
        <v>23.458333333333332</v>
      </c>
      <c r="K257" s="128">
        <v>4</v>
      </c>
      <c r="L257" s="129">
        <v>4</v>
      </c>
      <c r="M257" s="130">
        <v>4</v>
      </c>
      <c r="N257" s="131">
        <v>4</v>
      </c>
      <c r="O257" s="132">
        <v>1</v>
      </c>
      <c r="P257" s="133">
        <f>O251</f>
        <v>4</v>
      </c>
      <c r="Q257" s="134">
        <f>O257*P257</f>
        <v>4</v>
      </c>
      <c r="R257" s="135">
        <v>1</v>
      </c>
      <c r="S257" s="136">
        <f>R251</f>
        <v>4</v>
      </c>
      <c r="T257" s="134">
        <f>R257*S257</f>
        <v>4</v>
      </c>
      <c r="U257" s="137">
        <v>1</v>
      </c>
      <c r="V257" s="133">
        <f>U251</f>
        <v>4</v>
      </c>
      <c r="W257" s="134">
        <f>U257*V257</f>
        <v>4</v>
      </c>
      <c r="X257" s="138"/>
      <c r="Y257" s="139"/>
      <c r="Z257" s="558">
        <f t="shared" ref="Z257:Z271" si="19">D257+K257+N257+Q257+T257+W257</f>
        <v>420</v>
      </c>
      <c r="AA257" s="559"/>
    </row>
    <row r="258" spans="1:27" ht="58" customHeight="1">
      <c r="A258" s="206"/>
      <c r="B258" s="405"/>
      <c r="C258" s="404">
        <v>43669</v>
      </c>
      <c r="D258" s="126">
        <v>400</v>
      </c>
      <c r="E258" s="127" t="s">
        <v>67</v>
      </c>
      <c r="F258" s="502">
        <v>0.29166666666666669</v>
      </c>
      <c r="G258" s="503"/>
      <c r="H258" s="502">
        <v>0.79166666666666663</v>
      </c>
      <c r="I258" s="504">
        <f>IF(F258="N","00:00",24+(H258-F258+G258))</f>
        <v>24.5</v>
      </c>
      <c r="J258" s="505">
        <f t="shared" ref="J258:J270" si="20">IF(F259="N","00:00",24+(F259-H258))</f>
        <v>23.458333333333332</v>
      </c>
      <c r="K258" s="156"/>
      <c r="L258" s="157"/>
      <c r="M258" s="158"/>
      <c r="N258" s="159"/>
      <c r="O258" s="132">
        <v>1</v>
      </c>
      <c r="P258" s="140">
        <f>O251</f>
        <v>4</v>
      </c>
      <c r="Q258" s="134">
        <f t="shared" ref="Q258:Q271" si="21">O258*P258</f>
        <v>4</v>
      </c>
      <c r="R258" s="135">
        <v>1</v>
      </c>
      <c r="S258" s="141">
        <f>R251</f>
        <v>4</v>
      </c>
      <c r="T258" s="134">
        <f t="shared" ref="T258:T271" si="22">R258*S258</f>
        <v>4</v>
      </c>
      <c r="U258" s="137">
        <v>1</v>
      </c>
      <c r="V258" s="140">
        <f>U251</f>
        <v>4</v>
      </c>
      <c r="W258" s="134">
        <f t="shared" ref="W258:W270" si="23">U258*V258</f>
        <v>4</v>
      </c>
      <c r="X258" s="138"/>
      <c r="Y258" s="139"/>
      <c r="Z258" s="558">
        <f t="shared" si="19"/>
        <v>412</v>
      </c>
      <c r="AA258" s="559"/>
    </row>
    <row r="259" spans="1:27" ht="58" customHeight="1">
      <c r="A259" s="206"/>
      <c r="B259" s="405" t="s">
        <v>71</v>
      </c>
      <c r="C259" s="404">
        <v>43670</v>
      </c>
      <c r="D259" s="126">
        <v>400</v>
      </c>
      <c r="E259" s="127" t="s">
        <v>67</v>
      </c>
      <c r="F259" s="502">
        <v>0.25</v>
      </c>
      <c r="G259" s="503"/>
      <c r="H259" s="502">
        <v>0.91666666666666663</v>
      </c>
      <c r="I259" s="504">
        <f t="shared" ref="I259:I271" si="24">IF(F259="N","00:00",24+(H259-F259+G259))</f>
        <v>24.666666666666668</v>
      </c>
      <c r="J259" s="505">
        <f t="shared" si="20"/>
        <v>23.291666666666668</v>
      </c>
      <c r="K259" s="156"/>
      <c r="L259" s="157"/>
      <c r="M259" s="158"/>
      <c r="N259" s="159"/>
      <c r="O259" s="132">
        <v>1</v>
      </c>
      <c r="P259" s="140">
        <f>O251</f>
        <v>4</v>
      </c>
      <c r="Q259" s="134">
        <f t="shared" si="21"/>
        <v>4</v>
      </c>
      <c r="R259" s="135">
        <v>1</v>
      </c>
      <c r="S259" s="141">
        <f>R251</f>
        <v>4</v>
      </c>
      <c r="T259" s="134">
        <f t="shared" si="22"/>
        <v>4</v>
      </c>
      <c r="U259" s="137">
        <v>1</v>
      </c>
      <c r="V259" s="140">
        <f>U251</f>
        <v>4</v>
      </c>
      <c r="W259" s="134">
        <f t="shared" si="23"/>
        <v>4</v>
      </c>
      <c r="X259" s="138"/>
      <c r="Y259" s="139"/>
      <c r="Z259" s="558">
        <f t="shared" si="19"/>
        <v>412</v>
      </c>
      <c r="AA259" s="559"/>
    </row>
    <row r="260" spans="1:27" ht="58" customHeight="1">
      <c r="A260" s="206"/>
      <c r="B260" s="405"/>
      <c r="C260" s="404">
        <v>43671</v>
      </c>
      <c r="D260" s="126">
        <v>400</v>
      </c>
      <c r="E260" s="127" t="s">
        <v>67</v>
      </c>
      <c r="F260" s="502">
        <v>0.20833333333333334</v>
      </c>
      <c r="G260" s="503">
        <v>4.1666666666666664E-2</v>
      </c>
      <c r="H260" s="502">
        <v>0.91666666666666663</v>
      </c>
      <c r="I260" s="504">
        <f t="shared" si="24"/>
        <v>24.75</v>
      </c>
      <c r="J260" s="505">
        <f t="shared" si="20"/>
        <v>23.375</v>
      </c>
      <c r="K260" s="156"/>
      <c r="L260" s="157"/>
      <c r="M260" s="158"/>
      <c r="N260" s="159"/>
      <c r="O260" s="132">
        <v>1</v>
      </c>
      <c r="P260" s="140">
        <f>O251</f>
        <v>4</v>
      </c>
      <c r="Q260" s="134">
        <f t="shared" si="21"/>
        <v>4</v>
      </c>
      <c r="R260" s="135">
        <v>1</v>
      </c>
      <c r="S260" s="141">
        <f>R251</f>
        <v>4</v>
      </c>
      <c r="T260" s="134">
        <f t="shared" si="22"/>
        <v>4</v>
      </c>
      <c r="U260" s="137">
        <v>1</v>
      </c>
      <c r="V260" s="140">
        <f>U251</f>
        <v>4</v>
      </c>
      <c r="W260" s="134">
        <f t="shared" si="23"/>
        <v>4</v>
      </c>
      <c r="X260" s="138"/>
      <c r="Y260" s="139"/>
      <c r="Z260" s="558">
        <f t="shared" si="19"/>
        <v>412</v>
      </c>
      <c r="AA260" s="559"/>
    </row>
    <row r="261" spans="1:27" ht="58" customHeight="1">
      <c r="A261" s="206"/>
      <c r="B261" s="405"/>
      <c r="C261" s="404">
        <v>43672</v>
      </c>
      <c r="D261" s="126"/>
      <c r="E261" s="127" t="s">
        <v>67</v>
      </c>
      <c r="F261" s="502">
        <v>0.29166666666666669</v>
      </c>
      <c r="G261" s="503"/>
      <c r="H261" s="502">
        <v>0.79166666666666663</v>
      </c>
      <c r="I261" s="504">
        <f t="shared" si="24"/>
        <v>24.5</v>
      </c>
      <c r="J261" s="505">
        <f t="shared" si="20"/>
        <v>23.458333333333332</v>
      </c>
      <c r="K261" s="156"/>
      <c r="L261" s="157"/>
      <c r="M261" s="158"/>
      <c r="N261" s="159"/>
      <c r="O261" s="132">
        <v>1</v>
      </c>
      <c r="P261" s="140">
        <f>O251</f>
        <v>4</v>
      </c>
      <c r="Q261" s="134">
        <f t="shared" si="21"/>
        <v>4</v>
      </c>
      <c r="R261" s="135">
        <v>1</v>
      </c>
      <c r="S261" s="141">
        <f>R251</f>
        <v>4</v>
      </c>
      <c r="T261" s="134">
        <f t="shared" si="22"/>
        <v>4</v>
      </c>
      <c r="U261" s="137">
        <v>1</v>
      </c>
      <c r="V261" s="140">
        <f>U251</f>
        <v>4</v>
      </c>
      <c r="W261" s="134">
        <f t="shared" si="23"/>
        <v>4</v>
      </c>
      <c r="X261" s="138"/>
      <c r="Y261" s="139"/>
      <c r="Z261" s="558">
        <f t="shared" si="19"/>
        <v>12</v>
      </c>
      <c r="AA261" s="559"/>
    </row>
    <row r="262" spans="1:27" ht="58" customHeight="1">
      <c r="A262" s="206"/>
      <c r="B262" s="405"/>
      <c r="C262" s="404">
        <v>43673</v>
      </c>
      <c r="D262" s="126"/>
      <c r="E262" s="127" t="s">
        <v>67</v>
      </c>
      <c r="F262" s="502">
        <v>0.25</v>
      </c>
      <c r="G262" s="503"/>
      <c r="H262" s="502">
        <v>0.91666666666666663</v>
      </c>
      <c r="I262" s="504">
        <f t="shared" si="24"/>
        <v>24.666666666666668</v>
      </c>
      <c r="J262" s="505">
        <f t="shared" si="20"/>
        <v>23.291666666666668</v>
      </c>
      <c r="K262" s="156"/>
      <c r="L262" s="157"/>
      <c r="M262" s="158"/>
      <c r="N262" s="159"/>
      <c r="O262" s="132">
        <v>1</v>
      </c>
      <c r="P262" s="140">
        <f>O251</f>
        <v>4</v>
      </c>
      <c r="Q262" s="134">
        <f t="shared" si="21"/>
        <v>4</v>
      </c>
      <c r="R262" s="135">
        <v>1</v>
      </c>
      <c r="S262" s="141">
        <f>R251</f>
        <v>4</v>
      </c>
      <c r="T262" s="134">
        <f t="shared" si="22"/>
        <v>4</v>
      </c>
      <c r="U262" s="137">
        <v>1</v>
      </c>
      <c r="V262" s="140">
        <f>U251</f>
        <v>4</v>
      </c>
      <c r="W262" s="134">
        <f t="shared" si="23"/>
        <v>4</v>
      </c>
      <c r="X262" s="138"/>
      <c r="Y262" s="139"/>
      <c r="Z262" s="558">
        <f t="shared" si="19"/>
        <v>12</v>
      </c>
      <c r="AA262" s="559"/>
    </row>
    <row r="263" spans="1:27" ht="58" customHeight="1">
      <c r="A263" s="206"/>
      <c r="B263" s="405"/>
      <c r="C263" s="404">
        <v>43674</v>
      </c>
      <c r="D263" s="126"/>
      <c r="E263" s="127" t="s">
        <v>67</v>
      </c>
      <c r="F263" s="502">
        <v>0.20833333333333334</v>
      </c>
      <c r="G263" s="503">
        <v>4.1666666666666664E-2</v>
      </c>
      <c r="H263" s="502">
        <v>0.91666666666666663</v>
      </c>
      <c r="I263" s="504">
        <f t="shared" si="24"/>
        <v>24.75</v>
      </c>
      <c r="J263" s="505">
        <f t="shared" si="20"/>
        <v>23.375</v>
      </c>
      <c r="K263" s="156"/>
      <c r="L263" s="157"/>
      <c r="M263" s="158"/>
      <c r="N263" s="159"/>
      <c r="O263" s="132">
        <v>1</v>
      </c>
      <c r="P263" s="140">
        <f>O251</f>
        <v>4</v>
      </c>
      <c r="Q263" s="134">
        <f t="shared" si="21"/>
        <v>4</v>
      </c>
      <c r="R263" s="135">
        <v>1</v>
      </c>
      <c r="S263" s="141">
        <f>R251</f>
        <v>4</v>
      </c>
      <c r="T263" s="134">
        <f t="shared" si="22"/>
        <v>4</v>
      </c>
      <c r="U263" s="137">
        <v>1</v>
      </c>
      <c r="V263" s="140">
        <f>U251</f>
        <v>4</v>
      </c>
      <c r="W263" s="134">
        <f t="shared" si="23"/>
        <v>4</v>
      </c>
      <c r="X263" s="138"/>
      <c r="Y263" s="139"/>
      <c r="Z263" s="558">
        <f t="shared" si="19"/>
        <v>12</v>
      </c>
      <c r="AA263" s="559"/>
    </row>
    <row r="264" spans="1:27" ht="58" customHeight="1">
      <c r="A264" s="206"/>
      <c r="B264" s="405"/>
      <c r="C264" s="404">
        <v>43675</v>
      </c>
      <c r="D264" s="126"/>
      <c r="E264" s="127" t="s">
        <v>67</v>
      </c>
      <c r="F264" s="502">
        <v>0.29166666666666669</v>
      </c>
      <c r="G264" s="503"/>
      <c r="H264" s="502">
        <v>0.79166666666666663</v>
      </c>
      <c r="I264" s="504">
        <f t="shared" si="24"/>
        <v>24.5</v>
      </c>
      <c r="J264" s="505">
        <f t="shared" si="20"/>
        <v>23.458333333333332</v>
      </c>
      <c r="K264" s="156"/>
      <c r="L264" s="157"/>
      <c r="M264" s="158"/>
      <c r="N264" s="159"/>
      <c r="O264" s="132">
        <v>1</v>
      </c>
      <c r="P264" s="140">
        <f>O251</f>
        <v>4</v>
      </c>
      <c r="Q264" s="134">
        <f t="shared" si="21"/>
        <v>4</v>
      </c>
      <c r="R264" s="135">
        <v>1</v>
      </c>
      <c r="S264" s="141">
        <f>R251</f>
        <v>4</v>
      </c>
      <c r="T264" s="134">
        <f t="shared" si="22"/>
        <v>4</v>
      </c>
      <c r="U264" s="137">
        <v>1</v>
      </c>
      <c r="V264" s="140">
        <f>U251</f>
        <v>4</v>
      </c>
      <c r="W264" s="134">
        <f t="shared" si="23"/>
        <v>4</v>
      </c>
      <c r="X264" s="138"/>
      <c r="Y264" s="139"/>
      <c r="Z264" s="558">
        <f t="shared" si="19"/>
        <v>12</v>
      </c>
      <c r="AA264" s="559"/>
    </row>
    <row r="265" spans="1:27" ht="58" customHeight="1">
      <c r="A265" s="206"/>
      <c r="B265" s="405"/>
      <c r="C265" s="404">
        <v>43676</v>
      </c>
      <c r="D265" s="126"/>
      <c r="E265" s="127" t="s">
        <v>67</v>
      </c>
      <c r="F265" s="502">
        <v>0.25</v>
      </c>
      <c r="G265" s="503"/>
      <c r="H265" s="502">
        <v>0.91666666666666663</v>
      </c>
      <c r="I265" s="504">
        <f t="shared" si="24"/>
        <v>24.666666666666668</v>
      </c>
      <c r="J265" s="505">
        <f t="shared" si="20"/>
        <v>23.291666666666668</v>
      </c>
      <c r="K265" s="156"/>
      <c r="L265" s="157"/>
      <c r="M265" s="158"/>
      <c r="N265" s="159"/>
      <c r="O265" s="132">
        <v>1</v>
      </c>
      <c r="P265" s="140">
        <f>O251</f>
        <v>4</v>
      </c>
      <c r="Q265" s="134">
        <f t="shared" si="21"/>
        <v>4</v>
      </c>
      <c r="R265" s="135">
        <v>1</v>
      </c>
      <c r="S265" s="141">
        <f>R251</f>
        <v>4</v>
      </c>
      <c r="T265" s="134">
        <f t="shared" si="22"/>
        <v>4</v>
      </c>
      <c r="U265" s="137">
        <v>1</v>
      </c>
      <c r="V265" s="140">
        <f>U251</f>
        <v>4</v>
      </c>
      <c r="W265" s="134">
        <f t="shared" si="23"/>
        <v>4</v>
      </c>
      <c r="X265" s="138"/>
      <c r="Y265" s="139"/>
      <c r="Z265" s="558">
        <f t="shared" si="19"/>
        <v>12</v>
      </c>
      <c r="AA265" s="559"/>
    </row>
    <row r="266" spans="1:27" ht="58" customHeight="1">
      <c r="A266" s="206"/>
      <c r="B266" s="405"/>
      <c r="C266" s="404">
        <v>43677</v>
      </c>
      <c r="D266" s="126"/>
      <c r="E266" s="127" t="s">
        <v>67</v>
      </c>
      <c r="F266" s="502">
        <v>0.20833333333333334</v>
      </c>
      <c r="G266" s="503">
        <v>4.1666666666666664E-2</v>
      </c>
      <c r="H266" s="502">
        <v>0.91666666666666663</v>
      </c>
      <c r="I266" s="504">
        <f t="shared" si="24"/>
        <v>24.75</v>
      </c>
      <c r="J266" s="505">
        <f t="shared" si="20"/>
        <v>23.375</v>
      </c>
      <c r="K266" s="156"/>
      <c r="L266" s="157"/>
      <c r="M266" s="158"/>
      <c r="N266" s="159"/>
      <c r="O266" s="132">
        <v>1</v>
      </c>
      <c r="P266" s="140">
        <f>O251</f>
        <v>4</v>
      </c>
      <c r="Q266" s="134">
        <f t="shared" si="21"/>
        <v>4</v>
      </c>
      <c r="R266" s="135">
        <v>1</v>
      </c>
      <c r="S266" s="141">
        <f>R251</f>
        <v>4</v>
      </c>
      <c r="T266" s="134">
        <f t="shared" si="22"/>
        <v>4</v>
      </c>
      <c r="U266" s="137">
        <v>1</v>
      </c>
      <c r="V266" s="140">
        <f>U251</f>
        <v>4</v>
      </c>
      <c r="W266" s="134">
        <f t="shared" si="23"/>
        <v>4</v>
      </c>
      <c r="X266" s="138"/>
      <c r="Y266" s="139"/>
      <c r="Z266" s="558">
        <f t="shared" si="19"/>
        <v>12</v>
      </c>
      <c r="AA266" s="559"/>
    </row>
    <row r="267" spans="1:27" ht="58" customHeight="1">
      <c r="A267" s="206"/>
      <c r="B267" s="405"/>
      <c r="C267" s="404">
        <v>43678</v>
      </c>
      <c r="D267" s="126"/>
      <c r="E267" s="127" t="s">
        <v>67</v>
      </c>
      <c r="F267" s="502">
        <v>0.29166666666666669</v>
      </c>
      <c r="G267" s="503"/>
      <c r="H267" s="502">
        <v>0.79166666666666663</v>
      </c>
      <c r="I267" s="504">
        <f t="shared" si="24"/>
        <v>24.5</v>
      </c>
      <c r="J267" s="505">
        <f t="shared" si="20"/>
        <v>23.458333333333332</v>
      </c>
      <c r="K267" s="156"/>
      <c r="L267" s="157"/>
      <c r="M267" s="158"/>
      <c r="N267" s="159"/>
      <c r="O267" s="132">
        <v>1</v>
      </c>
      <c r="P267" s="140">
        <f>O251</f>
        <v>4</v>
      </c>
      <c r="Q267" s="134">
        <f t="shared" si="21"/>
        <v>4</v>
      </c>
      <c r="R267" s="135">
        <v>1</v>
      </c>
      <c r="S267" s="141">
        <f>R251</f>
        <v>4</v>
      </c>
      <c r="T267" s="134">
        <f t="shared" si="22"/>
        <v>4</v>
      </c>
      <c r="U267" s="137">
        <v>1</v>
      </c>
      <c r="V267" s="140">
        <f>U251</f>
        <v>4</v>
      </c>
      <c r="W267" s="134">
        <f t="shared" si="23"/>
        <v>4</v>
      </c>
      <c r="X267" s="138"/>
      <c r="Y267" s="139"/>
      <c r="Z267" s="558">
        <f t="shared" si="19"/>
        <v>12</v>
      </c>
      <c r="AA267" s="559"/>
    </row>
    <row r="268" spans="1:27" ht="58" customHeight="1">
      <c r="A268" s="206"/>
      <c r="B268" s="405"/>
      <c r="C268" s="404">
        <v>43679</v>
      </c>
      <c r="D268" s="126"/>
      <c r="E268" s="127" t="s">
        <v>67</v>
      </c>
      <c r="F268" s="502">
        <v>0.25</v>
      </c>
      <c r="G268" s="503"/>
      <c r="H268" s="502">
        <v>0.91666666666666663</v>
      </c>
      <c r="I268" s="504">
        <f t="shared" si="24"/>
        <v>24.666666666666668</v>
      </c>
      <c r="J268" s="505">
        <f t="shared" si="20"/>
        <v>23.291666666666668</v>
      </c>
      <c r="K268" s="156"/>
      <c r="L268" s="157"/>
      <c r="M268" s="158"/>
      <c r="N268" s="159"/>
      <c r="O268" s="132">
        <v>1</v>
      </c>
      <c r="P268" s="140">
        <f>O251</f>
        <v>4</v>
      </c>
      <c r="Q268" s="134">
        <f t="shared" si="21"/>
        <v>4</v>
      </c>
      <c r="R268" s="135">
        <v>1</v>
      </c>
      <c r="S268" s="141">
        <f>R251</f>
        <v>4</v>
      </c>
      <c r="T268" s="134">
        <f t="shared" si="22"/>
        <v>4</v>
      </c>
      <c r="U268" s="137">
        <v>1</v>
      </c>
      <c r="V268" s="140">
        <f>U251</f>
        <v>4</v>
      </c>
      <c r="W268" s="134">
        <f t="shared" si="23"/>
        <v>4</v>
      </c>
      <c r="X268" s="138"/>
      <c r="Y268" s="139"/>
      <c r="Z268" s="558">
        <f t="shared" si="19"/>
        <v>12</v>
      </c>
      <c r="AA268" s="559"/>
    </row>
    <row r="269" spans="1:27" ht="58" customHeight="1">
      <c r="A269" s="206"/>
      <c r="B269" s="405"/>
      <c r="C269" s="404">
        <v>43680</v>
      </c>
      <c r="D269" s="126"/>
      <c r="E269" s="127" t="s">
        <v>67</v>
      </c>
      <c r="F269" s="502">
        <v>0.20833333333333334</v>
      </c>
      <c r="G269" s="503">
        <v>4.1666666666666664E-2</v>
      </c>
      <c r="H269" s="502">
        <v>0.91666666666666663</v>
      </c>
      <c r="I269" s="504">
        <f t="shared" si="24"/>
        <v>24.75</v>
      </c>
      <c r="J269" s="505">
        <f t="shared" si="20"/>
        <v>23.25</v>
      </c>
      <c r="K269" s="156"/>
      <c r="L269" s="157"/>
      <c r="M269" s="158"/>
      <c r="N269" s="159"/>
      <c r="O269" s="132">
        <v>1</v>
      </c>
      <c r="P269" s="140">
        <f>O251</f>
        <v>4</v>
      </c>
      <c r="Q269" s="134">
        <f t="shared" si="21"/>
        <v>4</v>
      </c>
      <c r="R269" s="135">
        <v>1</v>
      </c>
      <c r="S269" s="141">
        <f>R251</f>
        <v>4</v>
      </c>
      <c r="T269" s="134">
        <f t="shared" si="22"/>
        <v>4</v>
      </c>
      <c r="U269" s="137">
        <v>1</v>
      </c>
      <c r="V269" s="140">
        <f>U251</f>
        <v>4</v>
      </c>
      <c r="W269" s="134">
        <f t="shared" si="23"/>
        <v>4</v>
      </c>
      <c r="X269" s="138"/>
      <c r="Y269" s="139"/>
      <c r="Z269" s="558">
        <f t="shared" si="19"/>
        <v>12</v>
      </c>
      <c r="AA269" s="559"/>
    </row>
    <row r="270" spans="1:27" ht="58" customHeight="1">
      <c r="A270" s="206"/>
      <c r="B270" s="405"/>
      <c r="C270" s="404">
        <v>43681</v>
      </c>
      <c r="D270" s="126"/>
      <c r="E270" s="127" t="s">
        <v>67</v>
      </c>
      <c r="F270" s="502">
        <v>0.16666666666666666</v>
      </c>
      <c r="G270" s="503"/>
      <c r="H270" s="502">
        <v>0.83333333333333337</v>
      </c>
      <c r="I270" s="504">
        <f t="shared" si="24"/>
        <v>24.666666666666668</v>
      </c>
      <c r="J270" s="505" t="str">
        <f t="shared" si="20"/>
        <v>00:00</v>
      </c>
      <c r="K270" s="156"/>
      <c r="L270" s="157"/>
      <c r="M270" s="158"/>
      <c r="N270" s="159"/>
      <c r="O270" s="132">
        <v>1</v>
      </c>
      <c r="P270" s="140">
        <f>O251</f>
        <v>4</v>
      </c>
      <c r="Q270" s="134">
        <f t="shared" si="21"/>
        <v>4</v>
      </c>
      <c r="R270" s="135">
        <v>1</v>
      </c>
      <c r="S270" s="141">
        <f>R251</f>
        <v>4</v>
      </c>
      <c r="T270" s="134">
        <f t="shared" si="22"/>
        <v>4</v>
      </c>
      <c r="U270" s="137">
        <v>1</v>
      </c>
      <c r="V270" s="140">
        <f>U251</f>
        <v>4</v>
      </c>
      <c r="W270" s="134">
        <f t="shared" si="23"/>
        <v>4</v>
      </c>
      <c r="X270" s="138"/>
      <c r="Y270" s="139"/>
      <c r="Z270" s="558">
        <f t="shared" si="19"/>
        <v>12</v>
      </c>
      <c r="AA270" s="559"/>
    </row>
    <row r="271" spans="1:27" ht="58" customHeight="1" thickBot="1">
      <c r="A271" s="206"/>
      <c r="B271" s="403"/>
      <c r="C271" s="404">
        <v>43682</v>
      </c>
      <c r="D271" s="126"/>
      <c r="E271" s="127" t="s">
        <v>67</v>
      </c>
      <c r="F271" s="498" t="s">
        <v>69</v>
      </c>
      <c r="G271" s="499"/>
      <c r="H271" s="498"/>
      <c r="I271" s="500" t="str">
        <f t="shared" si="24"/>
        <v>00:00</v>
      </c>
      <c r="J271" s="501"/>
      <c r="K271" s="128"/>
      <c r="L271" s="129"/>
      <c r="M271" s="130"/>
      <c r="N271" s="131"/>
      <c r="O271" s="132">
        <v>1</v>
      </c>
      <c r="P271" s="133">
        <f>O251</f>
        <v>4</v>
      </c>
      <c r="Q271" s="134">
        <f t="shared" si="21"/>
        <v>4</v>
      </c>
      <c r="R271" s="135">
        <v>1</v>
      </c>
      <c r="S271" s="136">
        <f>R251</f>
        <v>4</v>
      </c>
      <c r="T271" s="134">
        <f t="shared" si="22"/>
        <v>4</v>
      </c>
      <c r="U271" s="224"/>
      <c r="V271" s="204"/>
      <c r="W271" s="205"/>
      <c r="X271" s="138"/>
      <c r="Y271" s="139"/>
      <c r="Z271" s="560">
        <f t="shared" si="19"/>
        <v>8</v>
      </c>
      <c r="AA271" s="561"/>
    </row>
    <row r="272" spans="1:27" ht="9" customHeight="1">
      <c r="A272" s="206"/>
      <c r="B272" s="300"/>
      <c r="C272" s="300"/>
      <c r="D272" s="62"/>
      <c r="E272" s="62"/>
      <c r="F272" s="63" t="s">
        <v>37</v>
      </c>
      <c r="G272" s="64"/>
      <c r="H272" s="64"/>
      <c r="I272" s="65"/>
      <c r="J272" s="97"/>
      <c r="K272" s="690"/>
      <c r="L272" s="690"/>
      <c r="M272" s="690"/>
      <c r="N272" s="690"/>
      <c r="O272" s="690"/>
      <c r="P272" s="282"/>
      <c r="Q272" s="98"/>
      <c r="R272" s="283"/>
      <c r="S272" s="282"/>
      <c r="T272" s="98"/>
      <c r="U272" s="283"/>
      <c r="V272" s="282"/>
      <c r="W272" s="96"/>
      <c r="X272" s="96"/>
      <c r="Y272" s="284"/>
      <c r="Z272" s="508"/>
      <c r="AA272" s="246"/>
    </row>
    <row r="273" spans="1:27" ht="17" customHeight="1">
      <c r="A273" s="206"/>
      <c r="B273" s="83"/>
      <c r="C273" s="83"/>
      <c r="D273" s="74"/>
      <c r="E273" s="74"/>
      <c r="F273" s="303"/>
      <c r="G273" s="303"/>
      <c r="H273" s="303"/>
      <c r="I273" s="304"/>
      <c r="J273" s="286"/>
      <c r="K273" s="83"/>
      <c r="L273" s="83"/>
      <c r="M273" s="83"/>
      <c r="N273" s="83"/>
      <c r="O273" s="83"/>
      <c r="P273" s="83"/>
      <c r="Q273" s="83"/>
      <c r="R273" s="288"/>
      <c r="S273" s="83"/>
      <c r="T273" s="83"/>
      <c r="U273" s="288"/>
      <c r="V273" s="83"/>
      <c r="W273" s="104"/>
      <c r="X273" s="104"/>
      <c r="Y273" s="289"/>
      <c r="Z273" s="508"/>
      <c r="AA273" s="246"/>
    </row>
    <row r="274" spans="1:27" ht="65" customHeight="1">
      <c r="A274" s="206"/>
      <c r="B274" s="301"/>
      <c r="C274" s="520" t="s">
        <v>38</v>
      </c>
      <c r="D274" s="142">
        <f>SUM(D257:D271)</f>
        <v>1600</v>
      </c>
      <c r="E274" s="62"/>
      <c r="F274" s="63" t="s">
        <v>37</v>
      </c>
      <c r="G274" s="64"/>
      <c r="H274" s="64"/>
      <c r="I274" s="65"/>
      <c r="J274" s="520" t="s">
        <v>38</v>
      </c>
      <c r="K274" s="143">
        <f>SUM(K257:K271)</f>
        <v>4</v>
      </c>
      <c r="L274" s="143">
        <f>SUM(L257:L271)</f>
        <v>4</v>
      </c>
      <c r="M274" s="143">
        <f>SUM(M257:M271)</f>
        <v>4</v>
      </c>
      <c r="N274" s="146">
        <f>SUM(N257:N271)</f>
        <v>4</v>
      </c>
      <c r="O274" s="147">
        <f>SUM(O257:O271)</f>
        <v>15</v>
      </c>
      <c r="P274" s="148"/>
      <c r="Q274" s="134">
        <f>SUM(Q257:Q271)</f>
        <v>60</v>
      </c>
      <c r="R274" s="147">
        <f>SUM(R257:R271)</f>
        <v>15</v>
      </c>
      <c r="S274" s="148"/>
      <c r="T274" s="149">
        <f>SUM(T257:T271)</f>
        <v>60</v>
      </c>
      <c r="U274" s="150">
        <f>SUM(U257:U271)</f>
        <v>14</v>
      </c>
      <c r="V274" s="148"/>
      <c r="W274" s="151">
        <f>SUM(SUM(W257:W271))</f>
        <v>56</v>
      </c>
      <c r="X274" s="100"/>
      <c r="Y274" s="520" t="s">
        <v>47</v>
      </c>
      <c r="Z274" s="562">
        <f>SUM(Z257:Z271)</f>
        <v>1784</v>
      </c>
      <c r="AA274" s="563"/>
    </row>
    <row r="275" spans="1:27" ht="17" customHeight="1">
      <c r="A275" s="206"/>
      <c r="B275" s="82"/>
      <c r="C275" s="81"/>
      <c r="D275" s="101"/>
      <c r="E275" s="101"/>
      <c r="F275" s="102"/>
      <c r="G275" s="102"/>
      <c r="H275" s="102"/>
      <c r="I275" s="103"/>
      <c r="J275" s="102"/>
      <c r="K275" s="101"/>
      <c r="L275" s="101"/>
      <c r="M275" s="101"/>
      <c r="N275" s="101"/>
      <c r="O275" s="101"/>
      <c r="P275" s="101"/>
      <c r="Q275" s="101"/>
      <c r="R275" s="101"/>
      <c r="S275" s="101"/>
      <c r="T275" s="103"/>
      <c r="U275" s="101"/>
      <c r="V275" s="101"/>
      <c r="W275" s="104"/>
      <c r="X275" s="104"/>
      <c r="Y275" s="152"/>
      <c r="Z275" s="506"/>
      <c r="AA275" s="246"/>
    </row>
    <row r="276" spans="1:27" ht="65" customHeight="1">
      <c r="A276" s="206"/>
      <c r="B276" s="82"/>
      <c r="C276" s="82"/>
      <c r="D276" s="101"/>
      <c r="E276" s="101"/>
      <c r="F276" s="102"/>
      <c r="G276" s="102"/>
      <c r="H276" s="102"/>
      <c r="I276" s="103"/>
      <c r="J276" s="102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4"/>
      <c r="X276" s="104"/>
      <c r="Y276" s="519" t="s">
        <v>5</v>
      </c>
      <c r="Z276" s="562">
        <f>IF(U239="sem retenção","0,00 €",Z274*U239)</f>
        <v>71.36</v>
      </c>
      <c r="AA276" s="563"/>
    </row>
    <row r="277" spans="1:27" ht="17" customHeight="1">
      <c r="A277" s="206"/>
      <c r="B277" s="82"/>
      <c r="C277" s="82"/>
      <c r="D277" s="101"/>
      <c r="E277" s="101"/>
      <c r="F277" s="102"/>
      <c r="G277" s="102"/>
      <c r="H277" s="102"/>
      <c r="I277" s="103"/>
      <c r="J277" s="102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4"/>
      <c r="X277" s="104"/>
      <c r="Y277" s="170"/>
      <c r="Z277" s="507"/>
      <c r="AA277" s="246"/>
    </row>
    <row r="278" spans="1:27" ht="65" customHeight="1">
      <c r="A278" s="206"/>
      <c r="B278" s="82"/>
      <c r="C278" s="82"/>
      <c r="D278" s="101"/>
      <c r="E278" s="101"/>
      <c r="F278" s="102"/>
      <c r="G278" s="102"/>
      <c r="H278" s="102"/>
      <c r="I278" s="103"/>
      <c r="J278" s="102"/>
      <c r="K278" s="101"/>
      <c r="L278" s="101"/>
      <c r="M278" s="17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4"/>
      <c r="X278" s="104"/>
      <c r="Y278" s="519" t="s">
        <v>6</v>
      </c>
      <c r="Z278" s="562">
        <f>IF(U241="isento","0,00 €",Z274*U241)</f>
        <v>71.36</v>
      </c>
      <c r="AA278" s="563"/>
    </row>
    <row r="279" spans="1:27" ht="17" customHeight="1">
      <c r="A279" s="206"/>
      <c r="B279" s="82"/>
      <c r="C279" s="82"/>
      <c r="D279" s="101"/>
      <c r="E279" s="101"/>
      <c r="F279" s="102"/>
      <c r="G279" s="102"/>
      <c r="H279" s="102"/>
      <c r="I279" s="103"/>
      <c r="J279" s="102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4"/>
      <c r="X279" s="104"/>
      <c r="Y279" s="170"/>
      <c r="Z279" s="507"/>
      <c r="AA279" s="246"/>
    </row>
    <row r="280" spans="1:27" ht="65" customHeight="1">
      <c r="A280" s="206"/>
      <c r="B280" s="83"/>
      <c r="C280" s="83"/>
      <c r="D280" s="105"/>
      <c r="E280" s="105"/>
      <c r="F280" s="106"/>
      <c r="G280" s="107"/>
      <c r="H280" s="106"/>
      <c r="I280" s="108"/>
      <c r="J280" s="106"/>
      <c r="K280" s="109"/>
      <c r="L280" s="109"/>
      <c r="M280" s="109"/>
      <c r="N280" s="106"/>
      <c r="O280" s="106"/>
      <c r="P280" s="106"/>
      <c r="Q280" s="110"/>
      <c r="R280" s="110"/>
      <c r="S280" s="110"/>
      <c r="T280" s="110"/>
      <c r="U280" s="110"/>
      <c r="V280" s="110"/>
      <c r="W280" s="104"/>
      <c r="X280" s="104"/>
      <c r="Y280" s="520" t="s">
        <v>46</v>
      </c>
      <c r="Z280" s="556">
        <f>Z274-Z276+Z278</f>
        <v>1784</v>
      </c>
      <c r="AA280" s="557"/>
    </row>
    <row r="281" spans="1:27" ht="31" customHeight="1">
      <c r="A281" s="206"/>
      <c r="B281" s="216"/>
      <c r="C281" s="216"/>
      <c r="D281" s="290"/>
      <c r="E281" s="290"/>
      <c r="F281" s="18"/>
      <c r="G281" s="291"/>
      <c r="H281" s="18"/>
      <c r="I281" s="292"/>
      <c r="J281" s="18"/>
      <c r="K281" s="293"/>
      <c r="L281" s="293"/>
      <c r="M281" s="293"/>
      <c r="N281" s="18"/>
      <c r="O281" s="18"/>
      <c r="P281" s="18"/>
      <c r="Q281" s="4"/>
      <c r="R281" s="4"/>
      <c r="S281" s="4"/>
      <c r="T281" s="4"/>
      <c r="U281" s="4"/>
      <c r="V281" s="4"/>
      <c r="W281" s="220"/>
      <c r="X281" s="220"/>
      <c r="Y281" s="294"/>
      <c r="Z281" s="295"/>
      <c r="AA281" s="4"/>
    </row>
    <row r="282" spans="1:27" ht="31" customHeight="1">
      <c r="A282" s="206"/>
      <c r="B282" s="216"/>
      <c r="C282" s="216"/>
      <c r="D282" s="290"/>
      <c r="E282" s="290"/>
      <c r="F282" s="18"/>
      <c r="G282" s="291"/>
      <c r="H282" s="18"/>
      <c r="I282" s="292"/>
      <c r="J282" s="18"/>
      <c r="K282" s="293"/>
      <c r="L282" s="293"/>
      <c r="M282" s="293"/>
      <c r="N282" s="18"/>
      <c r="O282" s="18"/>
      <c r="P282" s="18"/>
      <c r="Q282" s="4"/>
      <c r="R282" s="4"/>
      <c r="S282" s="4"/>
      <c r="T282" s="4"/>
      <c r="U282" s="4"/>
      <c r="V282" s="4"/>
      <c r="W282" s="220"/>
      <c r="X282" s="220"/>
      <c r="Y282" s="294"/>
      <c r="Z282" s="295"/>
      <c r="AA282" s="4"/>
    </row>
    <row r="283" spans="1:27" ht="31" customHeight="1">
      <c r="A283" s="206"/>
      <c r="B283" s="216"/>
      <c r="C283" s="216"/>
      <c r="D283" s="290"/>
      <c r="E283" s="290"/>
      <c r="F283" s="18"/>
      <c r="G283" s="291"/>
      <c r="H283" s="18"/>
      <c r="I283" s="292"/>
      <c r="J283" s="18"/>
      <c r="K283" s="293"/>
      <c r="L283" s="293"/>
      <c r="M283" s="293"/>
      <c r="N283" s="18"/>
      <c r="O283" s="18"/>
      <c r="P283" s="18"/>
      <c r="Q283" s="4"/>
      <c r="R283" s="4"/>
      <c r="S283" s="4"/>
      <c r="T283" s="4"/>
      <c r="U283" s="4"/>
      <c r="V283" s="4"/>
      <c r="W283" s="220"/>
      <c r="X283" s="220"/>
      <c r="Y283" s="294"/>
      <c r="Z283" s="295"/>
      <c r="AA283" s="4"/>
    </row>
    <row r="284" spans="1:27" ht="31" customHeight="1">
      <c r="A284" s="206"/>
      <c r="B284" s="216"/>
      <c r="C284" s="216"/>
      <c r="D284" s="290"/>
      <c r="E284" s="290"/>
      <c r="F284" s="18"/>
      <c r="G284" s="291"/>
      <c r="H284" s="18"/>
      <c r="I284" s="292"/>
      <c r="J284" s="18"/>
      <c r="K284" s="293"/>
      <c r="L284" s="293"/>
      <c r="M284" s="293"/>
      <c r="N284" s="18"/>
      <c r="O284" s="18"/>
      <c r="P284" s="18"/>
      <c r="Q284" s="4"/>
      <c r="R284" s="4"/>
      <c r="S284" s="4"/>
      <c r="T284" s="4"/>
      <c r="U284" s="4"/>
      <c r="V284" s="4"/>
      <c r="W284" s="220"/>
      <c r="X284" s="220"/>
      <c r="Y284" s="294"/>
      <c r="Z284" s="295"/>
      <c r="AA284" s="4"/>
    </row>
    <row r="285" spans="1:27" ht="31" customHeight="1">
      <c r="A285" s="206"/>
      <c r="B285" s="216"/>
      <c r="C285" s="216"/>
      <c r="D285" s="290"/>
      <c r="E285" s="290"/>
      <c r="F285" s="18"/>
      <c r="G285" s="291"/>
      <c r="H285" s="18"/>
      <c r="I285" s="292"/>
      <c r="J285" s="18"/>
      <c r="K285" s="293"/>
      <c r="L285" s="293"/>
      <c r="M285" s="293"/>
      <c r="N285" s="18"/>
      <c r="O285" s="18"/>
      <c r="P285" s="18"/>
      <c r="Q285" s="4"/>
      <c r="R285" s="4"/>
      <c r="S285" s="4"/>
      <c r="T285" s="4"/>
      <c r="U285" s="4"/>
      <c r="V285" s="4"/>
      <c r="W285" s="220"/>
      <c r="X285" s="220"/>
      <c r="Y285" s="294"/>
      <c r="Z285" s="295"/>
      <c r="AA285" s="4"/>
    </row>
    <row r="286" spans="1:27" ht="31" customHeight="1">
      <c r="A286" s="206"/>
      <c r="B286" s="216"/>
      <c r="C286" s="216"/>
      <c r="D286" s="290"/>
      <c r="E286" s="290"/>
      <c r="F286" s="18"/>
      <c r="G286" s="291"/>
      <c r="H286" s="18"/>
      <c r="I286" s="292"/>
      <c r="J286" s="18"/>
      <c r="K286" s="293"/>
      <c r="L286" s="293"/>
      <c r="M286" s="293"/>
      <c r="N286" s="18"/>
      <c r="O286" s="18"/>
      <c r="P286" s="18"/>
      <c r="Q286" s="4"/>
      <c r="R286" s="4"/>
      <c r="S286" s="4"/>
      <c r="T286" s="4"/>
      <c r="U286" s="4"/>
      <c r="V286" s="4"/>
      <c r="W286" s="220"/>
      <c r="X286" s="220"/>
      <c r="Y286" s="294"/>
      <c r="Z286" s="295"/>
      <c r="AA286" s="4"/>
    </row>
    <row r="287" spans="1:27" ht="44" customHeight="1">
      <c r="A287" s="206"/>
      <c r="B287" s="296"/>
      <c r="C287" s="296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4"/>
    </row>
    <row r="288" spans="1:27" ht="31" customHeight="1">
      <c r="A288" s="206"/>
      <c r="B288" s="216"/>
      <c r="C288" s="216"/>
      <c r="D288" s="290"/>
      <c r="E288" s="290"/>
      <c r="F288" s="18"/>
      <c r="G288" s="291"/>
      <c r="H288" s="18"/>
      <c r="I288" s="292"/>
      <c r="J288" s="18"/>
      <c r="K288" s="293"/>
      <c r="L288" s="293"/>
      <c r="M288" s="293"/>
      <c r="N288" s="18"/>
      <c r="O288" s="18"/>
      <c r="P288" s="18"/>
      <c r="Q288" s="4"/>
      <c r="R288" s="4"/>
      <c r="S288" s="4"/>
      <c r="T288" s="4"/>
      <c r="U288" s="4"/>
      <c r="V288" s="4"/>
      <c r="W288" s="220"/>
      <c r="X288" s="220"/>
      <c r="Y288" s="294"/>
      <c r="Z288" s="295"/>
      <c r="AA288" s="4"/>
    </row>
    <row r="289" spans="1:214" ht="44" customHeight="1">
      <c r="A289" s="206"/>
      <c r="B289" s="296"/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4"/>
    </row>
    <row r="290" spans="1:214" ht="44" customHeight="1">
      <c r="A290" s="206"/>
      <c r="B290" s="296"/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4"/>
    </row>
    <row r="291" spans="1:214" ht="13" customHeight="1">
      <c r="A291" s="206"/>
      <c r="B291" s="238"/>
      <c r="C291" s="239"/>
      <c r="D291" s="239"/>
      <c r="E291" s="239"/>
      <c r="F291" s="240"/>
      <c r="G291" s="239"/>
      <c r="H291" s="241"/>
      <c r="I291" s="241"/>
      <c r="J291" s="242"/>
      <c r="K291" s="239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43"/>
      <c r="X291" s="216"/>
      <c r="Y291" s="216"/>
      <c r="Z291" s="216"/>
      <c r="AA291" s="4"/>
    </row>
    <row r="292" spans="1:214" ht="14" customHeight="1">
      <c r="A292" s="206"/>
      <c r="B292" s="235"/>
      <c r="C292" s="237"/>
      <c r="D292" s="115"/>
      <c r="E292" s="115"/>
      <c r="F292" s="233"/>
      <c r="G292" s="115"/>
      <c r="H292" s="236"/>
      <c r="I292" s="236"/>
      <c r="J292" s="23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216"/>
      <c r="X292" s="216"/>
      <c r="Y292" s="216"/>
      <c r="Z292" s="216"/>
      <c r="AA292" s="4"/>
    </row>
    <row r="293" spans="1:214" s="251" customFormat="1" ht="69" customHeight="1">
      <c r="A293" s="206"/>
      <c r="B293" s="263"/>
      <c r="C293" s="264"/>
      <c r="E293" s="265"/>
      <c r="F293" s="437" t="s">
        <v>42</v>
      </c>
      <c r="G293" s="599" t="s">
        <v>81</v>
      </c>
      <c r="H293" s="599"/>
      <c r="I293" s="599"/>
      <c r="J293" s="599"/>
      <c r="K293" s="599"/>
      <c r="L293" s="599"/>
      <c r="M293" s="599"/>
      <c r="N293" s="260"/>
      <c r="O293" s="85"/>
      <c r="P293" s="47"/>
      <c r="Q293" s="261"/>
      <c r="R293" s="600" t="s">
        <v>44</v>
      </c>
      <c r="S293" s="601"/>
      <c r="T293" s="602"/>
      <c r="U293" s="603">
        <f ca="1">TODAY()</f>
        <v>44069</v>
      </c>
      <c r="V293" s="604"/>
      <c r="W293" s="605"/>
      <c r="X293" s="249"/>
      <c r="Y293" s="249"/>
      <c r="Z293" s="249"/>
      <c r="AA293" s="250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</row>
    <row r="294" spans="1:214" ht="10" customHeight="1">
      <c r="A294" s="206"/>
      <c r="B294" s="266"/>
      <c r="C294" s="267"/>
      <c r="E294" s="268"/>
      <c r="F294" s="438"/>
      <c r="G294" s="428"/>
      <c r="H294" s="429"/>
      <c r="I294" s="429"/>
      <c r="J294" s="430"/>
      <c r="K294" s="431"/>
      <c r="L294" s="431"/>
      <c r="M294" s="431"/>
      <c r="N294" s="112"/>
      <c r="O294" s="112"/>
      <c r="P294" s="262"/>
      <c r="Q294" s="112"/>
      <c r="R294" s="111"/>
      <c r="S294" s="16"/>
      <c r="T294" s="16"/>
      <c r="U294" s="112"/>
      <c r="V294" s="16"/>
      <c r="W294" s="111"/>
      <c r="X294" s="216"/>
      <c r="Y294" s="216"/>
      <c r="Z294" s="216"/>
      <c r="AA294" s="4"/>
    </row>
    <row r="295" spans="1:214" s="251" customFormat="1" ht="69" customHeight="1">
      <c r="A295" s="206"/>
      <c r="B295" s="269"/>
      <c r="C295" s="267"/>
      <c r="E295" s="265"/>
      <c r="F295" s="437" t="s">
        <v>14</v>
      </c>
      <c r="G295" s="606" t="s">
        <v>103</v>
      </c>
      <c r="H295" s="606"/>
      <c r="I295" s="606"/>
      <c r="J295" s="606"/>
      <c r="K295" s="606"/>
      <c r="L295" s="606"/>
      <c r="M295" s="606"/>
      <c r="N295" s="46"/>
      <c r="O295" s="46"/>
      <c r="P295" s="47"/>
      <c r="Q295" s="47"/>
      <c r="R295" s="47"/>
      <c r="S295" s="47"/>
      <c r="T295" s="47"/>
      <c r="U295" s="47"/>
      <c r="V295" s="47"/>
      <c r="W295" s="47"/>
      <c r="X295" s="249"/>
      <c r="Y295" s="249"/>
      <c r="Z295" s="249"/>
      <c r="AA295" s="250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</row>
    <row r="296" spans="1:214" s="251" customFormat="1" ht="15" customHeight="1">
      <c r="A296" s="206"/>
      <c r="B296" s="270"/>
      <c r="C296" s="271"/>
      <c r="E296" s="272"/>
      <c r="F296" s="437"/>
      <c r="G296" s="432"/>
      <c r="H296" s="432"/>
      <c r="I296" s="432"/>
      <c r="J296" s="432"/>
      <c r="K296" s="432"/>
      <c r="L296" s="432"/>
      <c r="M296" s="432"/>
      <c r="N296" s="46"/>
      <c r="O296" s="46"/>
      <c r="P296" s="47"/>
      <c r="Q296" s="113"/>
      <c r="R296" s="113"/>
      <c r="S296" s="84"/>
      <c r="T296" s="84"/>
      <c r="U296" s="114"/>
      <c r="V296" s="84"/>
      <c r="W296" s="85"/>
      <c r="X296" s="249"/>
      <c r="Y296" s="249"/>
      <c r="Z296" s="249"/>
      <c r="AA296" s="250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</row>
    <row r="297" spans="1:214" s="251" customFormat="1" ht="69" customHeight="1">
      <c r="A297" s="206"/>
      <c r="B297" s="269"/>
      <c r="C297" s="267"/>
      <c r="E297" s="265"/>
      <c r="F297" s="437" t="s">
        <v>43</v>
      </c>
      <c r="G297" s="570" t="s">
        <v>95</v>
      </c>
      <c r="H297" s="570"/>
      <c r="I297" s="570"/>
      <c r="J297" s="570"/>
      <c r="K297" s="570"/>
      <c r="L297" s="570"/>
      <c r="M297" s="570"/>
      <c r="N297" s="46"/>
      <c r="O297" s="46"/>
      <c r="P297" s="47"/>
      <c r="Q297" s="84"/>
      <c r="R297" s="47"/>
      <c r="S297" s="47"/>
      <c r="T297" s="47"/>
      <c r="U297" s="587" t="s">
        <v>13</v>
      </c>
      <c r="V297" s="588"/>
      <c r="W297" s="589"/>
      <c r="X297" s="249"/>
      <c r="Y297" s="249"/>
      <c r="Z297" s="249"/>
      <c r="AA297" s="250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</row>
    <row r="298" spans="1:214" s="251" customFormat="1" ht="15" customHeight="1">
      <c r="A298" s="206"/>
      <c r="B298" s="269"/>
      <c r="C298" s="267"/>
      <c r="E298" s="272"/>
      <c r="F298" s="437"/>
      <c r="G298" s="432"/>
      <c r="H298" s="432"/>
      <c r="I298" s="432"/>
      <c r="J298" s="432"/>
      <c r="K298" s="432"/>
      <c r="L298" s="432"/>
      <c r="M298" s="432"/>
      <c r="N298" s="46"/>
      <c r="O298" s="46"/>
      <c r="P298" s="47"/>
      <c r="Q298" s="84"/>
      <c r="R298" s="84"/>
      <c r="S298" s="85"/>
      <c r="T298" s="84"/>
      <c r="U298" s="114"/>
      <c r="V298" s="84"/>
      <c r="W298" s="85"/>
      <c r="X298" s="249"/>
      <c r="Y298" s="249"/>
      <c r="Z298" s="249"/>
      <c r="AA298" s="250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</row>
    <row r="299" spans="1:214" s="251" customFormat="1" ht="69" customHeight="1">
      <c r="A299" s="206"/>
      <c r="B299" s="612"/>
      <c r="C299" s="613"/>
      <c r="E299" s="265"/>
      <c r="F299" s="437" t="s">
        <v>15</v>
      </c>
      <c r="G299" s="570" t="s">
        <v>16</v>
      </c>
      <c r="H299" s="570"/>
      <c r="I299" s="570"/>
      <c r="J299" s="570"/>
      <c r="K299" s="570"/>
      <c r="L299" s="570"/>
      <c r="M299" s="570"/>
      <c r="N299" s="46"/>
      <c r="O299" s="46"/>
      <c r="P299" s="47"/>
      <c r="Q299" s="47"/>
      <c r="R299" s="564" t="s">
        <v>5</v>
      </c>
      <c r="S299" s="565"/>
      <c r="T299" s="566"/>
      <c r="U299" s="567">
        <v>0.05</v>
      </c>
      <c r="V299" s="568"/>
      <c r="W299" s="569"/>
      <c r="X299" s="249"/>
      <c r="Y299" s="249"/>
      <c r="Z299" s="249"/>
      <c r="AA299" s="250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</row>
    <row r="300" spans="1:214" s="251" customFormat="1" ht="15" customHeight="1">
      <c r="A300" s="206"/>
      <c r="B300" s="273"/>
      <c r="C300" s="274"/>
      <c r="E300" s="275"/>
      <c r="F300" s="439"/>
      <c r="G300" s="433"/>
      <c r="H300" s="434"/>
      <c r="I300" s="434"/>
      <c r="J300" s="434"/>
      <c r="K300" s="434"/>
      <c r="L300" s="434"/>
      <c r="M300" s="434"/>
      <c r="N300" s="46"/>
      <c r="O300" s="46"/>
      <c r="P300" s="47"/>
      <c r="Q300" s="47"/>
      <c r="R300" s="45"/>
      <c r="S300" s="46"/>
      <c r="T300" s="47"/>
      <c r="U300" s="12"/>
      <c r="V300" s="175"/>
      <c r="W300" s="176"/>
      <c r="X300" s="249"/>
      <c r="Y300" s="249"/>
      <c r="Z300" s="249"/>
      <c r="AA300" s="250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</row>
    <row r="301" spans="1:214" s="258" customFormat="1" ht="69" customHeight="1">
      <c r="A301" s="206"/>
      <c r="B301" s="276"/>
      <c r="C301" s="277"/>
      <c r="E301" s="265"/>
      <c r="F301" s="437" t="s">
        <v>17</v>
      </c>
      <c r="G301" s="570" t="s">
        <v>18</v>
      </c>
      <c r="H301" s="570"/>
      <c r="I301" s="570"/>
      <c r="J301" s="570"/>
      <c r="K301" s="570"/>
      <c r="L301" s="570"/>
      <c r="M301" s="570"/>
      <c r="N301" s="46"/>
      <c r="O301" s="46"/>
      <c r="P301" s="259"/>
      <c r="Q301" s="259"/>
      <c r="R301" s="564" t="s">
        <v>6</v>
      </c>
      <c r="S301" s="565"/>
      <c r="T301" s="566"/>
      <c r="U301" s="567">
        <v>0.05</v>
      </c>
      <c r="V301" s="568"/>
      <c r="W301" s="569"/>
      <c r="X301" s="256"/>
      <c r="Y301" s="256"/>
      <c r="Z301" s="256"/>
      <c r="AA301" s="257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</row>
    <row r="302" spans="1:214" s="251" customFormat="1" ht="15" customHeight="1">
      <c r="A302" s="206"/>
      <c r="B302" s="278"/>
      <c r="C302" s="274"/>
      <c r="E302" s="279"/>
      <c r="F302" s="440"/>
      <c r="G302" s="433"/>
      <c r="H302" s="436"/>
      <c r="I302" s="434"/>
      <c r="J302" s="434"/>
      <c r="K302" s="434"/>
      <c r="L302" s="434"/>
      <c r="M302" s="434"/>
      <c r="N302" s="46"/>
      <c r="O302" s="46"/>
      <c r="P302" s="46"/>
      <c r="Q302" s="47"/>
      <c r="R302" s="46"/>
      <c r="S302" s="46"/>
      <c r="T302" s="47"/>
      <c r="U302" s="246"/>
      <c r="V302" s="247"/>
      <c r="W302" s="248"/>
      <c r="X302" s="249"/>
      <c r="Y302" s="249"/>
      <c r="Z302" s="249"/>
      <c r="AA302" s="250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</row>
    <row r="303" spans="1:214" s="228" customFormat="1" ht="69" customHeight="1">
      <c r="A303" s="206"/>
      <c r="B303" s="280"/>
      <c r="C303" s="281"/>
      <c r="E303" s="265"/>
      <c r="F303" s="437" t="s">
        <v>19</v>
      </c>
      <c r="G303" s="570" t="s">
        <v>20</v>
      </c>
      <c r="H303" s="570"/>
      <c r="I303" s="570"/>
      <c r="J303" s="570"/>
      <c r="K303" s="570"/>
      <c r="L303" s="570"/>
      <c r="M303" s="570"/>
      <c r="N303" s="46"/>
      <c r="O303" s="252"/>
      <c r="P303" s="14"/>
      <c r="Q303" s="253"/>
      <c r="R303" s="587" t="s">
        <v>12</v>
      </c>
      <c r="S303" s="588"/>
      <c r="T303" s="589"/>
      <c r="U303" s="590">
        <f>Z340</f>
        <v>2730</v>
      </c>
      <c r="V303" s="591"/>
      <c r="W303" s="592"/>
      <c r="X303" s="254"/>
      <c r="Y303" s="254"/>
      <c r="Z303" s="254"/>
      <c r="AA303" s="255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</row>
    <row r="304" spans="1:214" ht="16" customHeight="1">
      <c r="A304" s="206"/>
      <c r="B304" s="233"/>
      <c r="C304" s="234"/>
      <c r="D304" s="86"/>
      <c r="E304" s="235"/>
      <c r="F304" s="115"/>
      <c r="G304" s="236"/>
      <c r="H304" s="236"/>
      <c r="I304" s="235"/>
      <c r="J304" s="236"/>
      <c r="K304" s="115"/>
      <c r="L304" s="115"/>
      <c r="M304" s="115"/>
      <c r="N304" s="115"/>
      <c r="O304" s="115"/>
      <c r="P304" s="115"/>
      <c r="Q304" s="235"/>
      <c r="R304" s="115"/>
      <c r="S304" s="115"/>
      <c r="T304" s="235"/>
      <c r="U304" s="115"/>
      <c r="V304" s="115"/>
      <c r="W304" s="237"/>
      <c r="X304" s="237"/>
      <c r="Y304" s="216"/>
      <c r="Z304" s="216"/>
      <c r="AA304" s="4"/>
    </row>
    <row r="305" spans="1:214" ht="7" customHeight="1">
      <c r="A305" s="206"/>
      <c r="B305" s="238"/>
      <c r="C305" s="239"/>
      <c r="D305" s="239"/>
      <c r="E305" s="239"/>
      <c r="F305" s="240"/>
      <c r="G305" s="239"/>
      <c r="H305" s="241"/>
      <c r="I305" s="241"/>
      <c r="J305" s="242"/>
      <c r="K305" s="239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43"/>
      <c r="X305" s="216"/>
      <c r="Y305" s="216"/>
      <c r="Z305" s="216"/>
      <c r="AA305" s="4"/>
    </row>
    <row r="306" spans="1:214" ht="47" customHeight="1">
      <c r="A306" s="206"/>
      <c r="B306" s="233"/>
      <c r="C306" s="233"/>
      <c r="D306" s="235"/>
      <c r="E306" s="235"/>
      <c r="F306" s="115"/>
      <c r="G306" s="236"/>
      <c r="H306" s="236"/>
      <c r="I306" s="235"/>
      <c r="J306" s="236"/>
      <c r="K306" s="115"/>
      <c r="L306" s="115"/>
      <c r="M306" s="115"/>
      <c r="N306" s="115"/>
      <c r="O306" s="115"/>
      <c r="P306" s="115"/>
      <c r="Q306" s="235"/>
      <c r="R306" s="115"/>
      <c r="S306" s="115"/>
      <c r="T306" s="235"/>
      <c r="U306" s="115"/>
      <c r="V306" s="115"/>
      <c r="W306" s="235"/>
      <c r="X306" s="235"/>
      <c r="Y306" s="222"/>
      <c r="Z306" s="4"/>
      <c r="AA306" s="4"/>
    </row>
    <row r="307" spans="1:214" ht="85" customHeight="1">
      <c r="A307" s="206"/>
      <c r="B307" s="406" t="s">
        <v>54</v>
      </c>
      <c r="C307" s="48"/>
      <c r="D307" s="86"/>
      <c r="E307" s="86"/>
      <c r="F307" s="87"/>
      <c r="G307" s="88"/>
      <c r="H307" s="88"/>
      <c r="I307" s="86"/>
      <c r="J307" s="88"/>
      <c r="K307" s="87"/>
      <c r="L307" s="87"/>
      <c r="M307" s="87"/>
      <c r="N307" s="87"/>
      <c r="O307" s="87"/>
      <c r="P307" s="87"/>
      <c r="Q307" s="86"/>
      <c r="R307" s="87"/>
      <c r="S307" s="87"/>
      <c r="T307" s="86"/>
      <c r="U307" s="87"/>
      <c r="V307" s="87"/>
      <c r="W307" s="86"/>
      <c r="X307" s="86"/>
      <c r="Y307" s="116"/>
      <c r="Z307" s="93"/>
      <c r="AA307" s="93"/>
    </row>
    <row r="308" spans="1:214" ht="77" customHeight="1" thickBot="1">
      <c r="A308" s="206"/>
      <c r="B308" s="402">
        <v>5</v>
      </c>
      <c r="C308" s="49"/>
      <c r="D308" s="89"/>
      <c r="E308" s="89"/>
      <c r="F308" s="51"/>
      <c r="G308" s="90"/>
      <c r="H308" s="51"/>
      <c r="I308" s="91"/>
      <c r="J308" s="51"/>
      <c r="K308" s="92"/>
      <c r="L308" s="92"/>
      <c r="M308" s="92"/>
      <c r="N308" s="51"/>
      <c r="O308" s="51"/>
      <c r="P308" s="7"/>
      <c r="Q308" s="7"/>
      <c r="R308" s="7"/>
      <c r="S308" s="93"/>
      <c r="T308" s="93"/>
      <c r="U308" s="93"/>
      <c r="V308" s="93"/>
      <c r="W308" s="94"/>
      <c r="X308" s="94"/>
      <c r="Y308" s="118"/>
      <c r="Z308" s="244"/>
      <c r="AA308" s="93"/>
    </row>
    <row r="309" spans="1:214" s="232" customFormat="1" ht="98" customHeight="1" thickBot="1">
      <c r="A309" s="206"/>
      <c r="B309" s="50"/>
      <c r="C309" s="51"/>
      <c r="D309" s="51"/>
      <c r="E309" s="51"/>
      <c r="F309" s="51"/>
      <c r="G309" s="93"/>
      <c r="H309" s="93"/>
      <c r="I309" s="571" t="s">
        <v>30</v>
      </c>
      <c r="J309" s="572"/>
      <c r="K309" s="165" t="s">
        <v>36</v>
      </c>
      <c r="L309" s="166" t="s">
        <v>3</v>
      </c>
      <c r="M309" s="167" t="s">
        <v>59</v>
      </c>
      <c r="N309" s="168" t="s">
        <v>60</v>
      </c>
      <c r="O309" s="573" t="s">
        <v>75</v>
      </c>
      <c r="P309" s="574"/>
      <c r="Q309" s="575"/>
      <c r="R309" s="576" t="s">
        <v>76</v>
      </c>
      <c r="S309" s="577"/>
      <c r="T309" s="578"/>
      <c r="U309" s="579" t="s">
        <v>68</v>
      </c>
      <c r="V309" s="580"/>
      <c r="W309" s="581"/>
      <c r="X309" s="117"/>
      <c r="Y309" s="118"/>
      <c r="Z309" s="245"/>
      <c r="AA309" s="93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</row>
    <row r="310" spans="1:214" s="232" customFormat="1" ht="81" customHeight="1" thickBot="1">
      <c r="A310" s="206"/>
      <c r="B310" s="52"/>
      <c r="C310" s="51"/>
      <c r="D310" s="93"/>
      <c r="E310" s="93"/>
      <c r="F310" s="95"/>
      <c r="G310" s="93"/>
      <c r="H310" s="93"/>
      <c r="I310" s="593" t="s">
        <v>39</v>
      </c>
      <c r="J310" s="594"/>
      <c r="K310" s="119" t="s">
        <v>70</v>
      </c>
      <c r="L310" s="120" t="s">
        <v>70</v>
      </c>
      <c r="M310" s="120" t="s">
        <v>70</v>
      </c>
      <c r="N310" s="121" t="s">
        <v>70</v>
      </c>
      <c r="O310" s="595" t="s">
        <v>48</v>
      </c>
      <c r="P310" s="595"/>
      <c r="Q310" s="595"/>
      <c r="R310" s="596" t="s">
        <v>48</v>
      </c>
      <c r="S310" s="597"/>
      <c r="T310" s="598"/>
      <c r="U310" s="595" t="s">
        <v>48</v>
      </c>
      <c r="V310" s="595"/>
      <c r="W310" s="595"/>
      <c r="X310" s="117"/>
      <c r="Y310" s="118"/>
      <c r="Z310" s="245"/>
      <c r="AA310" s="93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</row>
    <row r="311" spans="1:214" s="232" customFormat="1" ht="83" customHeight="1" thickBot="1">
      <c r="A311" s="206"/>
      <c r="B311" s="169" t="s">
        <v>56</v>
      </c>
      <c r="C311" s="416">
        <f>D334/I311</f>
        <v>5</v>
      </c>
      <c r="D311" s="299"/>
      <c r="E311" s="16"/>
      <c r="F311" s="16"/>
      <c r="G311" s="16"/>
      <c r="H311" s="16"/>
      <c r="I311" s="611">
        <v>500</v>
      </c>
      <c r="J311" s="614"/>
      <c r="K311" s="9">
        <v>5</v>
      </c>
      <c r="L311" s="10">
        <v>5</v>
      </c>
      <c r="M311" s="10">
        <v>5</v>
      </c>
      <c r="N311" s="11">
        <v>5</v>
      </c>
      <c r="O311" s="611">
        <v>5</v>
      </c>
      <c r="P311" s="611"/>
      <c r="Q311" s="611"/>
      <c r="R311" s="614">
        <v>5</v>
      </c>
      <c r="S311" s="615"/>
      <c r="T311" s="616"/>
      <c r="U311" s="611">
        <v>5</v>
      </c>
      <c r="V311" s="611"/>
      <c r="W311" s="611"/>
      <c r="X311" s="117"/>
      <c r="Y311" s="93"/>
      <c r="Z311" s="93"/>
      <c r="AA311" s="93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</row>
    <row r="312" spans="1:214" ht="28" customHeight="1">
      <c r="A312" s="206"/>
      <c r="B312" s="93"/>
      <c r="C312" s="93"/>
      <c r="D312" s="93"/>
      <c r="E312" s="93"/>
      <c r="F312" s="225"/>
      <c r="G312" s="50"/>
      <c r="H312" s="225"/>
      <c r="I312" s="226"/>
      <c r="J312" s="225"/>
      <c r="K312" s="93"/>
      <c r="L312" s="93"/>
      <c r="M312" s="93"/>
      <c r="N312" s="93"/>
      <c r="O312" s="93"/>
      <c r="P312" s="7"/>
      <c r="Q312" s="7"/>
      <c r="R312" s="7"/>
      <c r="S312" s="93"/>
      <c r="T312" s="93"/>
      <c r="U312" s="93"/>
      <c r="V312" s="93"/>
      <c r="W312" s="117"/>
      <c r="X312" s="117"/>
      <c r="Y312" s="93"/>
      <c r="Z312" s="93"/>
      <c r="AA312" s="93"/>
    </row>
    <row r="313" spans="1:214" s="228" customFormat="1" ht="28" customHeight="1" thickBot="1">
      <c r="A313" s="206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116"/>
      <c r="Z313" s="93"/>
      <c r="AA313" s="227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</row>
    <row r="314" spans="1:214" s="229" customFormat="1" ht="99" customHeight="1" thickBot="1">
      <c r="A314" s="206"/>
      <c r="B314" s="582" t="s">
        <v>39</v>
      </c>
      <c r="C314" s="617"/>
      <c r="D314" s="161" t="s">
        <v>30</v>
      </c>
      <c r="E314" s="162"/>
      <c r="F314" s="608" t="s">
        <v>28</v>
      </c>
      <c r="G314" s="608"/>
      <c r="H314" s="608"/>
      <c r="I314" s="609" t="s">
        <v>29</v>
      </c>
      <c r="J314" s="610"/>
      <c r="K314" s="517" t="s">
        <v>36</v>
      </c>
      <c r="L314" s="163" t="s">
        <v>3</v>
      </c>
      <c r="M314" s="164" t="s">
        <v>59</v>
      </c>
      <c r="N314" s="518" t="s">
        <v>60</v>
      </c>
      <c r="O314" s="573" t="s">
        <v>75</v>
      </c>
      <c r="P314" s="574"/>
      <c r="Q314" s="575"/>
      <c r="R314" s="576" t="s">
        <v>76</v>
      </c>
      <c r="S314" s="577"/>
      <c r="T314" s="578"/>
      <c r="U314" s="579" t="s">
        <v>68</v>
      </c>
      <c r="V314" s="580"/>
      <c r="W314" s="581"/>
      <c r="X314" s="53"/>
      <c r="Y314" s="584"/>
      <c r="Z314" s="582" t="s">
        <v>2</v>
      </c>
      <c r="AA314" s="583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</row>
    <row r="315" spans="1:214" ht="99" customHeight="1">
      <c r="A315" s="206"/>
      <c r="B315" s="59" t="s">
        <v>40</v>
      </c>
      <c r="C315" s="60" t="s">
        <v>27</v>
      </c>
      <c r="D315" s="61" t="s">
        <v>39</v>
      </c>
      <c r="E315" s="153" t="s">
        <v>67</v>
      </c>
      <c r="F315" s="54" t="s">
        <v>31</v>
      </c>
      <c r="G315" s="55" t="s">
        <v>32</v>
      </c>
      <c r="H315" s="54" t="s">
        <v>33</v>
      </c>
      <c r="I315" s="123" t="s">
        <v>34</v>
      </c>
      <c r="J315" s="122" t="s">
        <v>35</v>
      </c>
      <c r="K315" s="509" t="s">
        <v>41</v>
      </c>
      <c r="L315" s="513" t="s">
        <v>41</v>
      </c>
      <c r="M315" s="514" t="s">
        <v>41</v>
      </c>
      <c r="N315" s="510" t="s">
        <v>41</v>
      </c>
      <c r="O315" s="57" t="s">
        <v>7</v>
      </c>
      <c r="P315" s="56"/>
      <c r="Q315" s="511" t="s">
        <v>8</v>
      </c>
      <c r="R315" s="57" t="s">
        <v>7</v>
      </c>
      <c r="S315" s="56"/>
      <c r="T315" s="511" t="s">
        <v>8</v>
      </c>
      <c r="U315" s="57" t="s">
        <v>7</v>
      </c>
      <c r="V315" s="56"/>
      <c r="W315" s="512" t="s">
        <v>8</v>
      </c>
      <c r="X315" s="58"/>
      <c r="Y315" s="584"/>
      <c r="Z315" s="585" t="s">
        <v>39</v>
      </c>
      <c r="AA315" s="586"/>
    </row>
    <row r="316" spans="1:214" ht="14" customHeight="1">
      <c r="A316" s="206"/>
      <c r="B316" s="83"/>
      <c r="C316" s="83"/>
      <c r="D316" s="83"/>
      <c r="E316" s="83"/>
      <c r="F316" s="286"/>
      <c r="G316" s="286"/>
      <c r="H316" s="286"/>
      <c r="I316" s="287"/>
      <c r="J316" s="302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104"/>
      <c r="X316" s="104"/>
      <c r="Y316" s="289"/>
      <c r="Z316" s="285"/>
      <c r="AA316" s="110"/>
    </row>
    <row r="317" spans="1:214" ht="58" customHeight="1">
      <c r="A317" s="206"/>
      <c r="B317" s="403" t="s">
        <v>45</v>
      </c>
      <c r="C317" s="404">
        <v>43668</v>
      </c>
      <c r="D317" s="126">
        <v>500</v>
      </c>
      <c r="E317" s="127" t="s">
        <v>67</v>
      </c>
      <c r="F317" s="498">
        <v>0.33333333333333331</v>
      </c>
      <c r="G317" s="499">
        <v>4.1666666666666664E-2</v>
      </c>
      <c r="H317" s="498">
        <v>0.83333333333333337</v>
      </c>
      <c r="I317" s="500">
        <f>IF(F317="N","00:00",24+(H317-F317+G317))</f>
        <v>24.541666666666668</v>
      </c>
      <c r="J317" s="501">
        <f>IF(F318="N","00:00",24+(F318-H317))</f>
        <v>23.458333333333332</v>
      </c>
      <c r="K317" s="128">
        <v>5</v>
      </c>
      <c r="L317" s="129">
        <v>5</v>
      </c>
      <c r="M317" s="130">
        <v>5</v>
      </c>
      <c r="N317" s="131">
        <v>5</v>
      </c>
      <c r="O317" s="132">
        <v>1</v>
      </c>
      <c r="P317" s="133">
        <f>O311</f>
        <v>5</v>
      </c>
      <c r="Q317" s="134">
        <f>O317*P317</f>
        <v>5</v>
      </c>
      <c r="R317" s="135">
        <v>1</v>
      </c>
      <c r="S317" s="136">
        <f>R311</f>
        <v>5</v>
      </c>
      <c r="T317" s="134">
        <f>R317*S317</f>
        <v>5</v>
      </c>
      <c r="U317" s="137">
        <v>1</v>
      </c>
      <c r="V317" s="133">
        <f>U311</f>
        <v>5</v>
      </c>
      <c r="W317" s="134">
        <f>U317*V317</f>
        <v>5</v>
      </c>
      <c r="X317" s="138"/>
      <c r="Y317" s="139"/>
      <c r="Z317" s="558">
        <f t="shared" ref="Z317:Z331" si="25">D317+K317+N317+Q317+T317+W317</f>
        <v>525</v>
      </c>
      <c r="AA317" s="559"/>
    </row>
    <row r="318" spans="1:214" ht="58" customHeight="1">
      <c r="A318" s="206"/>
      <c r="B318" s="405"/>
      <c r="C318" s="404">
        <v>43669</v>
      </c>
      <c r="D318" s="126">
        <v>500</v>
      </c>
      <c r="E318" s="127" t="s">
        <v>67</v>
      </c>
      <c r="F318" s="502">
        <v>0.29166666666666669</v>
      </c>
      <c r="G318" s="503"/>
      <c r="H318" s="502">
        <v>0.79166666666666663</v>
      </c>
      <c r="I318" s="504">
        <f>IF(F318="N","00:00",24+(H318-F318+G318))</f>
        <v>24.5</v>
      </c>
      <c r="J318" s="505">
        <f t="shared" ref="J318:J330" si="26">IF(F319="N","00:00",24+(F319-H318))</f>
        <v>23.458333333333332</v>
      </c>
      <c r="K318" s="156"/>
      <c r="L318" s="157"/>
      <c r="M318" s="158"/>
      <c r="N318" s="159"/>
      <c r="O318" s="132">
        <v>1</v>
      </c>
      <c r="P318" s="140">
        <f>O311</f>
        <v>5</v>
      </c>
      <c r="Q318" s="134">
        <f t="shared" ref="Q318:Q331" si="27">O318*P318</f>
        <v>5</v>
      </c>
      <c r="R318" s="135">
        <v>1</v>
      </c>
      <c r="S318" s="141">
        <f>R311</f>
        <v>5</v>
      </c>
      <c r="T318" s="134">
        <f t="shared" ref="T318:T331" si="28">R318*S318</f>
        <v>5</v>
      </c>
      <c r="U318" s="137">
        <v>1</v>
      </c>
      <c r="V318" s="140">
        <f>U311</f>
        <v>5</v>
      </c>
      <c r="W318" s="134">
        <f t="shared" ref="W318:W330" si="29">U318*V318</f>
        <v>5</v>
      </c>
      <c r="X318" s="138"/>
      <c r="Y318" s="139"/>
      <c r="Z318" s="558">
        <f t="shared" si="25"/>
        <v>515</v>
      </c>
      <c r="AA318" s="559"/>
    </row>
    <row r="319" spans="1:214" ht="58" customHeight="1">
      <c r="A319" s="206"/>
      <c r="B319" s="405" t="s">
        <v>71</v>
      </c>
      <c r="C319" s="404">
        <v>43670</v>
      </c>
      <c r="D319" s="126">
        <v>500</v>
      </c>
      <c r="E319" s="127" t="s">
        <v>67</v>
      </c>
      <c r="F319" s="502">
        <v>0.25</v>
      </c>
      <c r="G319" s="503"/>
      <c r="H319" s="502">
        <v>0.91666666666666663</v>
      </c>
      <c r="I319" s="504">
        <f t="shared" ref="I319:I331" si="30">IF(F319="N","00:00",24+(H319-F319+G319))</f>
        <v>24.666666666666668</v>
      </c>
      <c r="J319" s="505">
        <f t="shared" si="26"/>
        <v>23.291666666666668</v>
      </c>
      <c r="K319" s="156"/>
      <c r="L319" s="157"/>
      <c r="M319" s="158"/>
      <c r="N319" s="159"/>
      <c r="O319" s="132">
        <v>1</v>
      </c>
      <c r="P319" s="140">
        <f>O311</f>
        <v>5</v>
      </c>
      <c r="Q319" s="134">
        <f t="shared" si="27"/>
        <v>5</v>
      </c>
      <c r="R319" s="135">
        <v>1</v>
      </c>
      <c r="S319" s="141">
        <f>R311</f>
        <v>5</v>
      </c>
      <c r="T319" s="134">
        <f t="shared" si="28"/>
        <v>5</v>
      </c>
      <c r="U319" s="137">
        <v>1</v>
      </c>
      <c r="V319" s="140">
        <f>U311</f>
        <v>5</v>
      </c>
      <c r="W319" s="134">
        <f t="shared" si="29"/>
        <v>5</v>
      </c>
      <c r="X319" s="138"/>
      <c r="Y319" s="139"/>
      <c r="Z319" s="558">
        <f t="shared" si="25"/>
        <v>515</v>
      </c>
      <c r="AA319" s="559"/>
    </row>
    <row r="320" spans="1:214" ht="58" customHeight="1">
      <c r="A320" s="206"/>
      <c r="B320" s="405"/>
      <c r="C320" s="404">
        <v>43671</v>
      </c>
      <c r="D320" s="126">
        <v>500</v>
      </c>
      <c r="E320" s="127" t="s">
        <v>67</v>
      </c>
      <c r="F320" s="502">
        <v>0.20833333333333334</v>
      </c>
      <c r="G320" s="503">
        <v>4.1666666666666664E-2</v>
      </c>
      <c r="H320" s="502">
        <v>0.91666666666666663</v>
      </c>
      <c r="I320" s="504">
        <f t="shared" si="30"/>
        <v>24.75</v>
      </c>
      <c r="J320" s="505">
        <f t="shared" si="26"/>
        <v>23.375</v>
      </c>
      <c r="K320" s="156"/>
      <c r="L320" s="157"/>
      <c r="M320" s="158"/>
      <c r="N320" s="159"/>
      <c r="O320" s="132">
        <v>1</v>
      </c>
      <c r="P320" s="140">
        <f>O311</f>
        <v>5</v>
      </c>
      <c r="Q320" s="134">
        <f t="shared" si="27"/>
        <v>5</v>
      </c>
      <c r="R320" s="135">
        <v>1</v>
      </c>
      <c r="S320" s="141">
        <f>R311</f>
        <v>5</v>
      </c>
      <c r="T320" s="134">
        <f t="shared" si="28"/>
        <v>5</v>
      </c>
      <c r="U320" s="137">
        <v>1</v>
      </c>
      <c r="V320" s="140">
        <f>U311</f>
        <v>5</v>
      </c>
      <c r="W320" s="134">
        <f t="shared" si="29"/>
        <v>5</v>
      </c>
      <c r="X320" s="138"/>
      <c r="Y320" s="139"/>
      <c r="Z320" s="558">
        <f t="shared" si="25"/>
        <v>515</v>
      </c>
      <c r="AA320" s="559"/>
    </row>
    <row r="321" spans="1:27" ht="58" customHeight="1">
      <c r="A321" s="206"/>
      <c r="B321" s="405"/>
      <c r="C321" s="404">
        <v>43672</v>
      </c>
      <c r="D321" s="126">
        <v>500</v>
      </c>
      <c r="E321" s="127" t="s">
        <v>67</v>
      </c>
      <c r="F321" s="502">
        <v>0.29166666666666669</v>
      </c>
      <c r="G321" s="503"/>
      <c r="H321" s="502">
        <v>0.79166666666666663</v>
      </c>
      <c r="I321" s="504">
        <f t="shared" si="30"/>
        <v>24.5</v>
      </c>
      <c r="J321" s="505">
        <f t="shared" si="26"/>
        <v>23.458333333333332</v>
      </c>
      <c r="K321" s="156"/>
      <c r="L321" s="157"/>
      <c r="M321" s="158"/>
      <c r="N321" s="159"/>
      <c r="O321" s="132">
        <v>1</v>
      </c>
      <c r="P321" s="140">
        <f>O311</f>
        <v>5</v>
      </c>
      <c r="Q321" s="134">
        <f t="shared" si="27"/>
        <v>5</v>
      </c>
      <c r="R321" s="135">
        <v>1</v>
      </c>
      <c r="S321" s="141">
        <f>R311</f>
        <v>5</v>
      </c>
      <c r="T321" s="134">
        <f t="shared" si="28"/>
        <v>5</v>
      </c>
      <c r="U321" s="137">
        <v>1</v>
      </c>
      <c r="V321" s="140">
        <f>U311</f>
        <v>5</v>
      </c>
      <c r="W321" s="134">
        <f t="shared" si="29"/>
        <v>5</v>
      </c>
      <c r="X321" s="138"/>
      <c r="Y321" s="139"/>
      <c r="Z321" s="558">
        <f t="shared" si="25"/>
        <v>515</v>
      </c>
      <c r="AA321" s="559"/>
    </row>
    <row r="322" spans="1:27" ht="58" customHeight="1">
      <c r="A322" s="206"/>
      <c r="B322" s="405"/>
      <c r="C322" s="404">
        <v>43673</v>
      </c>
      <c r="D322" s="126"/>
      <c r="E322" s="127" t="s">
        <v>67</v>
      </c>
      <c r="F322" s="502">
        <v>0.25</v>
      </c>
      <c r="G322" s="503"/>
      <c r="H322" s="502">
        <v>0.91666666666666663</v>
      </c>
      <c r="I322" s="504">
        <f t="shared" si="30"/>
        <v>24.666666666666668</v>
      </c>
      <c r="J322" s="505">
        <f t="shared" si="26"/>
        <v>23.291666666666668</v>
      </c>
      <c r="K322" s="156"/>
      <c r="L322" s="157"/>
      <c r="M322" s="158"/>
      <c r="N322" s="159"/>
      <c r="O322" s="132">
        <v>1</v>
      </c>
      <c r="P322" s="140">
        <f>O311</f>
        <v>5</v>
      </c>
      <c r="Q322" s="134">
        <f t="shared" si="27"/>
        <v>5</v>
      </c>
      <c r="R322" s="135">
        <v>1</v>
      </c>
      <c r="S322" s="141">
        <f>R311</f>
        <v>5</v>
      </c>
      <c r="T322" s="134">
        <f t="shared" si="28"/>
        <v>5</v>
      </c>
      <c r="U322" s="137">
        <v>1</v>
      </c>
      <c r="V322" s="140">
        <f>U311</f>
        <v>5</v>
      </c>
      <c r="W322" s="134">
        <f t="shared" si="29"/>
        <v>5</v>
      </c>
      <c r="X322" s="138"/>
      <c r="Y322" s="139"/>
      <c r="Z322" s="558">
        <f t="shared" si="25"/>
        <v>15</v>
      </c>
      <c r="AA322" s="559"/>
    </row>
    <row r="323" spans="1:27" ht="58" customHeight="1">
      <c r="A323" s="206"/>
      <c r="B323" s="405"/>
      <c r="C323" s="404">
        <v>43674</v>
      </c>
      <c r="D323" s="126"/>
      <c r="E323" s="127" t="s">
        <v>67</v>
      </c>
      <c r="F323" s="502">
        <v>0.20833333333333334</v>
      </c>
      <c r="G323" s="503">
        <v>4.1666666666666664E-2</v>
      </c>
      <c r="H323" s="502">
        <v>0.91666666666666663</v>
      </c>
      <c r="I323" s="504">
        <f t="shared" si="30"/>
        <v>24.75</v>
      </c>
      <c r="J323" s="505">
        <f t="shared" si="26"/>
        <v>23.375</v>
      </c>
      <c r="K323" s="156"/>
      <c r="L323" s="157"/>
      <c r="M323" s="158"/>
      <c r="N323" s="159"/>
      <c r="O323" s="132">
        <v>1</v>
      </c>
      <c r="P323" s="140">
        <f>O311</f>
        <v>5</v>
      </c>
      <c r="Q323" s="134">
        <f t="shared" si="27"/>
        <v>5</v>
      </c>
      <c r="R323" s="135">
        <v>1</v>
      </c>
      <c r="S323" s="141">
        <f>R311</f>
        <v>5</v>
      </c>
      <c r="T323" s="134">
        <f t="shared" si="28"/>
        <v>5</v>
      </c>
      <c r="U323" s="137">
        <v>1</v>
      </c>
      <c r="V323" s="140">
        <f>U311</f>
        <v>5</v>
      </c>
      <c r="W323" s="134">
        <f t="shared" si="29"/>
        <v>5</v>
      </c>
      <c r="X323" s="138"/>
      <c r="Y323" s="139"/>
      <c r="Z323" s="558">
        <f t="shared" si="25"/>
        <v>15</v>
      </c>
      <c r="AA323" s="559"/>
    </row>
    <row r="324" spans="1:27" ht="58" customHeight="1">
      <c r="A324" s="206"/>
      <c r="B324" s="405"/>
      <c r="C324" s="404">
        <v>43675</v>
      </c>
      <c r="D324" s="126"/>
      <c r="E324" s="127" t="s">
        <v>67</v>
      </c>
      <c r="F324" s="502">
        <v>0.29166666666666669</v>
      </c>
      <c r="G324" s="503"/>
      <c r="H324" s="502">
        <v>0.79166666666666663</v>
      </c>
      <c r="I324" s="504">
        <f t="shared" si="30"/>
        <v>24.5</v>
      </c>
      <c r="J324" s="505">
        <f t="shared" si="26"/>
        <v>23.458333333333332</v>
      </c>
      <c r="K324" s="156"/>
      <c r="L324" s="157"/>
      <c r="M324" s="158"/>
      <c r="N324" s="159"/>
      <c r="O324" s="132">
        <v>1</v>
      </c>
      <c r="P324" s="140">
        <f>O311</f>
        <v>5</v>
      </c>
      <c r="Q324" s="134">
        <f t="shared" si="27"/>
        <v>5</v>
      </c>
      <c r="R324" s="135">
        <v>1</v>
      </c>
      <c r="S324" s="141">
        <f>R311</f>
        <v>5</v>
      </c>
      <c r="T324" s="134">
        <f t="shared" si="28"/>
        <v>5</v>
      </c>
      <c r="U324" s="137">
        <v>1</v>
      </c>
      <c r="V324" s="140">
        <f>U311</f>
        <v>5</v>
      </c>
      <c r="W324" s="134">
        <f t="shared" si="29"/>
        <v>5</v>
      </c>
      <c r="X324" s="138"/>
      <c r="Y324" s="139"/>
      <c r="Z324" s="558">
        <f t="shared" si="25"/>
        <v>15</v>
      </c>
      <c r="AA324" s="559"/>
    </row>
    <row r="325" spans="1:27" ht="58" customHeight="1">
      <c r="A325" s="206"/>
      <c r="B325" s="405"/>
      <c r="C325" s="404">
        <v>43676</v>
      </c>
      <c r="D325" s="126"/>
      <c r="E325" s="127" t="s">
        <v>67</v>
      </c>
      <c r="F325" s="502">
        <v>0.25</v>
      </c>
      <c r="G325" s="503"/>
      <c r="H325" s="502">
        <v>0.91666666666666663</v>
      </c>
      <c r="I325" s="504">
        <f t="shared" si="30"/>
        <v>24.666666666666668</v>
      </c>
      <c r="J325" s="505">
        <f t="shared" si="26"/>
        <v>23.291666666666668</v>
      </c>
      <c r="K325" s="156"/>
      <c r="L325" s="157"/>
      <c r="M325" s="158"/>
      <c r="N325" s="159"/>
      <c r="O325" s="132">
        <v>1</v>
      </c>
      <c r="P325" s="140">
        <f>O311</f>
        <v>5</v>
      </c>
      <c r="Q325" s="134">
        <f t="shared" si="27"/>
        <v>5</v>
      </c>
      <c r="R325" s="135">
        <v>1</v>
      </c>
      <c r="S325" s="141">
        <f>R311</f>
        <v>5</v>
      </c>
      <c r="T325" s="134">
        <f t="shared" si="28"/>
        <v>5</v>
      </c>
      <c r="U325" s="137">
        <v>1</v>
      </c>
      <c r="V325" s="140">
        <f>U311</f>
        <v>5</v>
      </c>
      <c r="W325" s="134">
        <f t="shared" si="29"/>
        <v>5</v>
      </c>
      <c r="X325" s="138"/>
      <c r="Y325" s="139"/>
      <c r="Z325" s="558">
        <f t="shared" si="25"/>
        <v>15</v>
      </c>
      <c r="AA325" s="559"/>
    </row>
    <row r="326" spans="1:27" ht="58" customHeight="1">
      <c r="A326" s="206"/>
      <c r="B326" s="405"/>
      <c r="C326" s="404">
        <v>43677</v>
      </c>
      <c r="D326" s="126"/>
      <c r="E326" s="127" t="s">
        <v>67</v>
      </c>
      <c r="F326" s="502">
        <v>0.20833333333333334</v>
      </c>
      <c r="G326" s="503">
        <v>4.1666666666666664E-2</v>
      </c>
      <c r="H326" s="502">
        <v>0.91666666666666663</v>
      </c>
      <c r="I326" s="504">
        <f t="shared" si="30"/>
        <v>24.75</v>
      </c>
      <c r="J326" s="505">
        <f t="shared" si="26"/>
        <v>23.375</v>
      </c>
      <c r="K326" s="156"/>
      <c r="L326" s="157"/>
      <c r="M326" s="158"/>
      <c r="N326" s="159"/>
      <c r="O326" s="132">
        <v>1</v>
      </c>
      <c r="P326" s="140">
        <f>O311</f>
        <v>5</v>
      </c>
      <c r="Q326" s="134">
        <f t="shared" si="27"/>
        <v>5</v>
      </c>
      <c r="R326" s="135">
        <v>1</v>
      </c>
      <c r="S326" s="141">
        <f>R311</f>
        <v>5</v>
      </c>
      <c r="T326" s="134">
        <f t="shared" si="28"/>
        <v>5</v>
      </c>
      <c r="U326" s="137">
        <v>1</v>
      </c>
      <c r="V326" s="140">
        <f>U311</f>
        <v>5</v>
      </c>
      <c r="W326" s="134">
        <f t="shared" si="29"/>
        <v>5</v>
      </c>
      <c r="X326" s="138"/>
      <c r="Y326" s="139"/>
      <c r="Z326" s="558">
        <f t="shared" si="25"/>
        <v>15</v>
      </c>
      <c r="AA326" s="559"/>
    </row>
    <row r="327" spans="1:27" ht="58" customHeight="1">
      <c r="A327" s="206"/>
      <c r="B327" s="405"/>
      <c r="C327" s="404">
        <v>43678</v>
      </c>
      <c r="D327" s="126"/>
      <c r="E327" s="127" t="s">
        <v>67</v>
      </c>
      <c r="F327" s="502">
        <v>0.29166666666666669</v>
      </c>
      <c r="G327" s="503"/>
      <c r="H327" s="502">
        <v>0.79166666666666663</v>
      </c>
      <c r="I327" s="504">
        <f t="shared" si="30"/>
        <v>24.5</v>
      </c>
      <c r="J327" s="505">
        <f t="shared" si="26"/>
        <v>23.458333333333332</v>
      </c>
      <c r="K327" s="156"/>
      <c r="L327" s="157"/>
      <c r="M327" s="158"/>
      <c r="N327" s="159"/>
      <c r="O327" s="132">
        <v>1</v>
      </c>
      <c r="P327" s="140">
        <f>O311</f>
        <v>5</v>
      </c>
      <c r="Q327" s="134">
        <f t="shared" si="27"/>
        <v>5</v>
      </c>
      <c r="R327" s="135">
        <v>1</v>
      </c>
      <c r="S327" s="141">
        <f>R311</f>
        <v>5</v>
      </c>
      <c r="T327" s="134">
        <f t="shared" si="28"/>
        <v>5</v>
      </c>
      <c r="U327" s="137">
        <v>1</v>
      </c>
      <c r="V327" s="140">
        <f>U311</f>
        <v>5</v>
      </c>
      <c r="W327" s="134">
        <f t="shared" si="29"/>
        <v>5</v>
      </c>
      <c r="X327" s="138"/>
      <c r="Y327" s="139"/>
      <c r="Z327" s="558">
        <f t="shared" si="25"/>
        <v>15</v>
      </c>
      <c r="AA327" s="559"/>
    </row>
    <row r="328" spans="1:27" ht="58" customHeight="1">
      <c r="A328" s="206"/>
      <c r="B328" s="405"/>
      <c r="C328" s="404">
        <v>43679</v>
      </c>
      <c r="D328" s="126"/>
      <c r="E328" s="127" t="s">
        <v>67</v>
      </c>
      <c r="F328" s="502">
        <v>0.25</v>
      </c>
      <c r="G328" s="503"/>
      <c r="H328" s="502">
        <v>0.91666666666666663</v>
      </c>
      <c r="I328" s="504">
        <f t="shared" si="30"/>
        <v>24.666666666666668</v>
      </c>
      <c r="J328" s="505">
        <f t="shared" si="26"/>
        <v>23.291666666666668</v>
      </c>
      <c r="K328" s="156"/>
      <c r="L328" s="157"/>
      <c r="M328" s="158"/>
      <c r="N328" s="159"/>
      <c r="O328" s="132">
        <v>1</v>
      </c>
      <c r="P328" s="140">
        <f>O311</f>
        <v>5</v>
      </c>
      <c r="Q328" s="134">
        <f t="shared" si="27"/>
        <v>5</v>
      </c>
      <c r="R328" s="135">
        <v>1</v>
      </c>
      <c r="S328" s="141">
        <f>R311</f>
        <v>5</v>
      </c>
      <c r="T328" s="134">
        <f t="shared" si="28"/>
        <v>5</v>
      </c>
      <c r="U328" s="137">
        <v>1</v>
      </c>
      <c r="V328" s="140">
        <f>U311</f>
        <v>5</v>
      </c>
      <c r="W328" s="134">
        <f t="shared" si="29"/>
        <v>5</v>
      </c>
      <c r="X328" s="138"/>
      <c r="Y328" s="139"/>
      <c r="Z328" s="558">
        <f t="shared" si="25"/>
        <v>15</v>
      </c>
      <c r="AA328" s="559"/>
    </row>
    <row r="329" spans="1:27" ht="58" customHeight="1">
      <c r="A329" s="206"/>
      <c r="B329" s="405"/>
      <c r="C329" s="404">
        <v>43680</v>
      </c>
      <c r="D329" s="126"/>
      <c r="E329" s="127" t="s">
        <v>67</v>
      </c>
      <c r="F329" s="502">
        <v>0.20833333333333334</v>
      </c>
      <c r="G329" s="503">
        <v>4.1666666666666664E-2</v>
      </c>
      <c r="H329" s="502">
        <v>0.91666666666666663</v>
      </c>
      <c r="I329" s="504">
        <f t="shared" si="30"/>
        <v>24.75</v>
      </c>
      <c r="J329" s="505">
        <f t="shared" si="26"/>
        <v>23.25</v>
      </c>
      <c r="K329" s="156"/>
      <c r="L329" s="157"/>
      <c r="M329" s="158"/>
      <c r="N329" s="159"/>
      <c r="O329" s="132">
        <v>1</v>
      </c>
      <c r="P329" s="140">
        <f>O311</f>
        <v>5</v>
      </c>
      <c r="Q329" s="134">
        <f t="shared" si="27"/>
        <v>5</v>
      </c>
      <c r="R329" s="135">
        <v>1</v>
      </c>
      <c r="S329" s="141">
        <f>R311</f>
        <v>5</v>
      </c>
      <c r="T329" s="134">
        <f t="shared" si="28"/>
        <v>5</v>
      </c>
      <c r="U329" s="137">
        <v>1</v>
      </c>
      <c r="V329" s="140">
        <f>U311</f>
        <v>5</v>
      </c>
      <c r="W329" s="134">
        <f t="shared" si="29"/>
        <v>5</v>
      </c>
      <c r="X329" s="138"/>
      <c r="Y329" s="139"/>
      <c r="Z329" s="558">
        <f t="shared" si="25"/>
        <v>15</v>
      </c>
      <c r="AA329" s="559"/>
    </row>
    <row r="330" spans="1:27" ht="58" customHeight="1">
      <c r="A330" s="206"/>
      <c r="B330" s="405"/>
      <c r="C330" s="404">
        <v>43681</v>
      </c>
      <c r="D330" s="126"/>
      <c r="E330" s="127" t="s">
        <v>67</v>
      </c>
      <c r="F330" s="502">
        <v>0.16666666666666666</v>
      </c>
      <c r="G330" s="503"/>
      <c r="H330" s="502">
        <v>0.83333333333333337</v>
      </c>
      <c r="I330" s="504">
        <f t="shared" si="30"/>
        <v>24.666666666666668</v>
      </c>
      <c r="J330" s="505" t="str">
        <f t="shared" si="26"/>
        <v>00:00</v>
      </c>
      <c r="K330" s="156"/>
      <c r="L330" s="157"/>
      <c r="M330" s="158"/>
      <c r="N330" s="159"/>
      <c r="O330" s="132">
        <v>1</v>
      </c>
      <c r="P330" s="140">
        <f>O311</f>
        <v>5</v>
      </c>
      <c r="Q330" s="134">
        <f t="shared" si="27"/>
        <v>5</v>
      </c>
      <c r="R330" s="135">
        <v>1</v>
      </c>
      <c r="S330" s="141">
        <f>R311</f>
        <v>5</v>
      </c>
      <c r="T330" s="134">
        <f t="shared" si="28"/>
        <v>5</v>
      </c>
      <c r="U330" s="137">
        <v>1</v>
      </c>
      <c r="V330" s="140">
        <f>U311</f>
        <v>5</v>
      </c>
      <c r="W330" s="134">
        <f t="shared" si="29"/>
        <v>5</v>
      </c>
      <c r="X330" s="138"/>
      <c r="Y330" s="139"/>
      <c r="Z330" s="558">
        <f t="shared" si="25"/>
        <v>15</v>
      </c>
      <c r="AA330" s="559"/>
    </row>
    <row r="331" spans="1:27" ht="58" customHeight="1" thickBot="1">
      <c r="A331" s="206"/>
      <c r="B331" s="403"/>
      <c r="C331" s="404">
        <v>43682</v>
      </c>
      <c r="D331" s="126"/>
      <c r="E331" s="127" t="s">
        <v>67</v>
      </c>
      <c r="F331" s="498" t="s">
        <v>69</v>
      </c>
      <c r="G331" s="499"/>
      <c r="H331" s="498"/>
      <c r="I331" s="500" t="str">
        <f t="shared" si="30"/>
        <v>00:00</v>
      </c>
      <c r="J331" s="501"/>
      <c r="K331" s="128"/>
      <c r="L331" s="129"/>
      <c r="M331" s="130"/>
      <c r="N331" s="131"/>
      <c r="O331" s="132">
        <v>1</v>
      </c>
      <c r="P331" s="133">
        <f>O311</f>
        <v>5</v>
      </c>
      <c r="Q331" s="134">
        <f t="shared" si="27"/>
        <v>5</v>
      </c>
      <c r="R331" s="135">
        <v>1</v>
      </c>
      <c r="S331" s="136">
        <f>R311</f>
        <v>5</v>
      </c>
      <c r="T331" s="134">
        <f t="shared" si="28"/>
        <v>5</v>
      </c>
      <c r="U331" s="224"/>
      <c r="V331" s="204"/>
      <c r="W331" s="205"/>
      <c r="X331" s="138"/>
      <c r="Y331" s="139"/>
      <c r="Z331" s="560">
        <f t="shared" si="25"/>
        <v>10</v>
      </c>
      <c r="AA331" s="561"/>
    </row>
    <row r="332" spans="1:27" ht="9" customHeight="1">
      <c r="A332" s="206"/>
      <c r="B332" s="300"/>
      <c r="C332" s="300"/>
      <c r="D332" s="98"/>
      <c r="E332" s="98"/>
      <c r="F332" s="99" t="s">
        <v>37</v>
      </c>
      <c r="G332" s="97"/>
      <c r="H332" s="97"/>
      <c r="I332" s="96"/>
      <c r="J332" s="97"/>
      <c r="K332" s="282"/>
      <c r="L332" s="282"/>
      <c r="M332" s="282"/>
      <c r="N332" s="282"/>
      <c r="O332" s="282"/>
      <c r="P332" s="282"/>
      <c r="Q332" s="98"/>
      <c r="R332" s="283"/>
      <c r="S332" s="282"/>
      <c r="T332" s="98"/>
      <c r="U332" s="283"/>
      <c r="V332" s="282"/>
      <c r="W332" s="96"/>
      <c r="X332" s="96"/>
      <c r="Y332" s="284"/>
      <c r="Z332" s="508"/>
      <c r="AA332" s="246"/>
    </row>
    <row r="333" spans="1:27" ht="17" customHeight="1">
      <c r="A333" s="206"/>
      <c r="B333" s="83"/>
      <c r="C333" s="83"/>
      <c r="D333" s="83"/>
      <c r="E333" s="83"/>
      <c r="F333" s="286"/>
      <c r="G333" s="286"/>
      <c r="H333" s="286"/>
      <c r="I333" s="287"/>
      <c r="J333" s="286"/>
      <c r="K333" s="83"/>
      <c r="L333" s="83"/>
      <c r="M333" s="83"/>
      <c r="N333" s="83"/>
      <c r="O333" s="83"/>
      <c r="P333" s="83"/>
      <c r="Q333" s="83"/>
      <c r="R333" s="288"/>
      <c r="S333" s="83"/>
      <c r="T333" s="83"/>
      <c r="U333" s="288"/>
      <c r="V333" s="83"/>
      <c r="W333" s="104"/>
      <c r="X333" s="104"/>
      <c r="Y333" s="289"/>
      <c r="Z333" s="508"/>
      <c r="AA333" s="246"/>
    </row>
    <row r="334" spans="1:27" ht="65" customHeight="1">
      <c r="A334" s="206"/>
      <c r="B334" s="301"/>
      <c r="C334" s="520" t="s">
        <v>38</v>
      </c>
      <c r="D334" s="142">
        <f>SUM(D317:D331)</f>
        <v>2500</v>
      </c>
      <c r="E334" s="98"/>
      <c r="F334" s="99" t="s">
        <v>37</v>
      </c>
      <c r="G334" s="97"/>
      <c r="H334" s="97"/>
      <c r="I334" s="96"/>
      <c r="J334" s="520" t="s">
        <v>38</v>
      </c>
      <c r="K334" s="143">
        <f>SUM(K317:K331)</f>
        <v>5</v>
      </c>
      <c r="L334" s="143">
        <f>SUM(L317:L331)</f>
        <v>5</v>
      </c>
      <c r="M334" s="143">
        <f>SUM(M317:M331)</f>
        <v>5</v>
      </c>
      <c r="N334" s="146">
        <f>SUM(N317:N331)</f>
        <v>5</v>
      </c>
      <c r="O334" s="147">
        <f>SUM(O317:O331)</f>
        <v>15</v>
      </c>
      <c r="P334" s="148"/>
      <c r="Q334" s="134">
        <f>SUM(Q317:Q331)</f>
        <v>75</v>
      </c>
      <c r="R334" s="147">
        <f>SUM(R317:R331)</f>
        <v>15</v>
      </c>
      <c r="S334" s="148"/>
      <c r="T334" s="149">
        <f>SUM(T317:T331)</f>
        <v>75</v>
      </c>
      <c r="U334" s="160">
        <f>SUM(U317:U331)</f>
        <v>14</v>
      </c>
      <c r="V334" s="148"/>
      <c r="W334" s="151">
        <f>SUM(SUM(W317:W331))</f>
        <v>70</v>
      </c>
      <c r="X334" s="100"/>
      <c r="Y334" s="520" t="s">
        <v>47</v>
      </c>
      <c r="Z334" s="562">
        <f>SUM(Z317:Z331)</f>
        <v>2730</v>
      </c>
      <c r="AA334" s="563"/>
    </row>
    <row r="335" spans="1:27" ht="17" customHeight="1">
      <c r="A335" s="206"/>
      <c r="B335" s="82"/>
      <c r="C335" s="81"/>
      <c r="D335" s="101"/>
      <c r="E335" s="101"/>
      <c r="F335" s="102"/>
      <c r="G335" s="102"/>
      <c r="H335" s="102"/>
      <c r="I335" s="103"/>
      <c r="J335" s="102"/>
      <c r="K335" s="101"/>
      <c r="L335" s="101"/>
      <c r="M335" s="101"/>
      <c r="N335" s="101"/>
      <c r="O335" s="101"/>
      <c r="P335" s="101"/>
      <c r="Q335" s="101"/>
      <c r="R335" s="101"/>
      <c r="S335" s="101"/>
      <c r="T335" s="103"/>
      <c r="U335" s="101"/>
      <c r="V335" s="101"/>
      <c r="W335" s="104"/>
      <c r="X335" s="104"/>
      <c r="Y335" s="152"/>
      <c r="Z335" s="506"/>
      <c r="AA335" s="246"/>
    </row>
    <row r="336" spans="1:27" ht="65" customHeight="1">
      <c r="A336" s="206"/>
      <c r="B336" s="82"/>
      <c r="C336" s="82"/>
      <c r="D336" s="101"/>
      <c r="E336" s="101"/>
      <c r="F336" s="102"/>
      <c r="G336" s="102"/>
      <c r="H336" s="102"/>
      <c r="I336" s="103"/>
      <c r="J336" s="102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4"/>
      <c r="X336" s="104"/>
      <c r="Y336" s="519" t="s">
        <v>5</v>
      </c>
      <c r="Z336" s="562">
        <f>IF(U299="sem retenção","0,00 €",Z334*U299)</f>
        <v>136.5</v>
      </c>
      <c r="AA336" s="563"/>
    </row>
    <row r="337" spans="1:214" ht="17" customHeight="1">
      <c r="A337" s="206"/>
      <c r="B337" s="82"/>
      <c r="C337" s="82"/>
      <c r="D337" s="101"/>
      <c r="E337" s="101"/>
      <c r="F337" s="102"/>
      <c r="G337" s="102"/>
      <c r="H337" s="102"/>
      <c r="I337" s="103"/>
      <c r="J337" s="102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4"/>
      <c r="X337" s="104"/>
      <c r="Y337" s="170"/>
      <c r="Z337" s="507"/>
      <c r="AA337" s="246"/>
    </row>
    <row r="338" spans="1:214" ht="65" customHeight="1">
      <c r="A338" s="206"/>
      <c r="B338" s="82"/>
      <c r="C338" s="82"/>
      <c r="D338" s="101"/>
      <c r="E338" s="101"/>
      <c r="F338" s="102"/>
      <c r="G338" s="102"/>
      <c r="H338" s="102"/>
      <c r="I338" s="103"/>
      <c r="J338" s="102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4"/>
      <c r="X338" s="104"/>
      <c r="Y338" s="519" t="s">
        <v>6</v>
      </c>
      <c r="Z338" s="562">
        <f>IF(U301="isento","0,00 €",Z334*U301)</f>
        <v>136.5</v>
      </c>
      <c r="AA338" s="563"/>
    </row>
    <row r="339" spans="1:214" ht="17" customHeight="1">
      <c r="A339" s="206"/>
      <c r="B339" s="82"/>
      <c r="C339" s="82"/>
      <c r="D339" s="101"/>
      <c r="E339" s="101"/>
      <c r="F339" s="102"/>
      <c r="G339" s="102"/>
      <c r="H339" s="102"/>
      <c r="I339" s="103"/>
      <c r="J339" s="102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4"/>
      <c r="X339" s="104"/>
      <c r="Y339" s="170"/>
      <c r="Z339" s="507"/>
      <c r="AA339" s="246"/>
    </row>
    <row r="340" spans="1:214" ht="65" customHeight="1">
      <c r="A340" s="206"/>
      <c r="B340" s="83"/>
      <c r="C340" s="83"/>
      <c r="D340" s="105"/>
      <c r="E340" s="105"/>
      <c r="F340" s="106"/>
      <c r="G340" s="107"/>
      <c r="H340" s="106"/>
      <c r="I340" s="108"/>
      <c r="J340" s="106"/>
      <c r="K340" s="109"/>
      <c r="L340" s="109"/>
      <c r="M340" s="109"/>
      <c r="N340" s="106"/>
      <c r="O340" s="106"/>
      <c r="P340" s="106"/>
      <c r="Q340" s="110"/>
      <c r="R340" s="110"/>
      <c r="S340" s="110"/>
      <c r="T340" s="110"/>
      <c r="U340" s="110"/>
      <c r="V340" s="110"/>
      <c r="W340" s="104"/>
      <c r="X340" s="104"/>
      <c r="Y340" s="520" t="s">
        <v>46</v>
      </c>
      <c r="Z340" s="556">
        <f>Z334-Z336+Z338</f>
        <v>2730</v>
      </c>
      <c r="AA340" s="557"/>
    </row>
    <row r="341" spans="1:214" ht="31" customHeight="1">
      <c r="A341" s="206"/>
      <c r="B341" s="216"/>
      <c r="C341" s="216"/>
      <c r="D341" s="290"/>
      <c r="E341" s="290"/>
      <c r="F341" s="18"/>
      <c r="G341" s="291"/>
      <c r="H341" s="18"/>
      <c r="I341" s="292"/>
      <c r="J341" s="18"/>
      <c r="K341" s="293"/>
      <c r="L341" s="293"/>
      <c r="M341" s="293"/>
      <c r="N341" s="18"/>
      <c r="O341" s="18"/>
      <c r="P341" s="18"/>
      <c r="Q341" s="4"/>
      <c r="R341" s="4"/>
      <c r="S341" s="4"/>
      <c r="T341" s="4"/>
      <c r="U341" s="4"/>
      <c r="V341" s="4"/>
      <c r="W341" s="220"/>
      <c r="X341" s="220"/>
      <c r="Y341" s="294"/>
      <c r="Z341" s="295"/>
      <c r="AA341" s="4"/>
    </row>
    <row r="342" spans="1:214" ht="31" customHeight="1">
      <c r="A342" s="206"/>
      <c r="B342" s="216"/>
      <c r="C342" s="216"/>
      <c r="D342" s="290"/>
      <c r="E342" s="290"/>
      <c r="F342" s="18"/>
      <c r="G342" s="291"/>
      <c r="H342" s="18"/>
      <c r="I342" s="292"/>
      <c r="J342" s="18"/>
      <c r="K342" s="293"/>
      <c r="L342" s="293"/>
      <c r="M342" s="293"/>
      <c r="N342" s="18"/>
      <c r="O342" s="18"/>
      <c r="P342" s="18"/>
      <c r="Q342" s="4"/>
      <c r="R342" s="4"/>
      <c r="S342" s="4"/>
      <c r="T342" s="4"/>
      <c r="U342" s="4"/>
      <c r="V342" s="4"/>
      <c r="W342" s="220"/>
      <c r="X342" s="220"/>
      <c r="Y342" s="294"/>
      <c r="Z342" s="295"/>
      <c r="AA342" s="4"/>
    </row>
    <row r="343" spans="1:214" ht="31" customHeight="1">
      <c r="A343" s="206"/>
      <c r="B343" s="216"/>
      <c r="C343" s="216"/>
      <c r="D343" s="290"/>
      <c r="E343" s="290"/>
      <c r="F343" s="18"/>
      <c r="G343" s="291"/>
      <c r="H343" s="18"/>
      <c r="I343" s="292"/>
      <c r="J343" s="18"/>
      <c r="K343" s="293"/>
      <c r="L343" s="293"/>
      <c r="M343" s="293"/>
      <c r="N343" s="18"/>
      <c r="O343" s="18"/>
      <c r="P343" s="18"/>
      <c r="Q343" s="4"/>
      <c r="R343" s="4"/>
      <c r="S343" s="4"/>
      <c r="T343" s="4"/>
      <c r="U343" s="4"/>
      <c r="V343" s="4"/>
      <c r="W343" s="220"/>
      <c r="X343" s="220"/>
      <c r="Y343" s="294"/>
      <c r="Z343" s="295"/>
      <c r="AA343" s="4"/>
    </row>
    <row r="344" spans="1:214" ht="31" customHeight="1">
      <c r="A344" s="206"/>
      <c r="B344" s="216"/>
      <c r="C344" s="216"/>
      <c r="D344" s="290"/>
      <c r="E344" s="290"/>
      <c r="F344" s="18"/>
      <c r="G344" s="291"/>
      <c r="H344" s="18"/>
      <c r="I344" s="292"/>
      <c r="J344" s="18"/>
      <c r="K344" s="293"/>
      <c r="L344" s="293"/>
      <c r="M344" s="293"/>
      <c r="N344" s="18"/>
      <c r="O344" s="18"/>
      <c r="P344" s="18"/>
      <c r="Q344" s="4"/>
      <c r="R344" s="4"/>
      <c r="S344" s="4"/>
      <c r="T344" s="4"/>
      <c r="U344" s="4"/>
      <c r="V344" s="4"/>
      <c r="W344" s="220"/>
      <c r="X344" s="220"/>
      <c r="Y344" s="294"/>
      <c r="Z344" s="295"/>
      <c r="AA344" s="4"/>
    </row>
    <row r="345" spans="1:214" ht="31" customHeight="1">
      <c r="A345" s="206"/>
      <c r="B345" s="216"/>
      <c r="C345" s="216"/>
      <c r="D345" s="290"/>
      <c r="E345" s="290"/>
      <c r="F345" s="18"/>
      <c r="G345" s="291"/>
      <c r="H345" s="18"/>
      <c r="I345" s="292"/>
      <c r="J345" s="18"/>
      <c r="K345" s="293"/>
      <c r="L345" s="293"/>
      <c r="M345" s="293"/>
      <c r="N345" s="18"/>
      <c r="O345" s="18"/>
      <c r="P345" s="18"/>
      <c r="Q345" s="4"/>
      <c r="R345" s="4"/>
      <c r="S345" s="4"/>
      <c r="T345" s="4"/>
      <c r="U345" s="4"/>
      <c r="V345" s="4"/>
      <c r="W345" s="220"/>
      <c r="X345" s="220"/>
      <c r="Y345" s="294"/>
      <c r="Z345" s="295"/>
      <c r="AA345" s="4"/>
    </row>
    <row r="346" spans="1:214" ht="31" customHeight="1">
      <c r="A346" s="206"/>
      <c r="B346" s="216"/>
      <c r="C346" s="216"/>
      <c r="D346" s="290"/>
      <c r="E346" s="290"/>
      <c r="F346" s="18"/>
      <c r="G346" s="291"/>
      <c r="H346" s="18"/>
      <c r="I346" s="292"/>
      <c r="J346" s="18"/>
      <c r="K346" s="293"/>
      <c r="L346" s="293"/>
      <c r="M346" s="293"/>
      <c r="N346" s="18"/>
      <c r="O346" s="18"/>
      <c r="P346" s="18"/>
      <c r="Q346" s="4"/>
      <c r="R346" s="4"/>
      <c r="S346" s="4"/>
      <c r="T346" s="4"/>
      <c r="U346" s="4"/>
      <c r="V346" s="4"/>
      <c r="W346" s="220"/>
      <c r="X346" s="220"/>
      <c r="Y346" s="294"/>
      <c r="Z346" s="295"/>
      <c r="AA346" s="4"/>
    </row>
    <row r="347" spans="1:214" ht="44" customHeight="1">
      <c r="A347" s="206"/>
      <c r="B347" s="296"/>
      <c r="C347" s="296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  <c r="X347" s="296"/>
      <c r="Y347" s="296"/>
      <c r="Z347" s="296"/>
      <c r="AA347" s="4"/>
    </row>
    <row r="348" spans="1:214" ht="44" customHeight="1">
      <c r="A348" s="206"/>
      <c r="B348" s="296"/>
      <c r="C348" s="296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296"/>
      <c r="Y348" s="296"/>
      <c r="Z348" s="296"/>
      <c r="AA348" s="4"/>
    </row>
    <row r="349" spans="1:214" ht="44" customHeight="1">
      <c r="A349" s="206"/>
      <c r="B349" s="296"/>
      <c r="C349" s="296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  <c r="X349" s="296"/>
      <c r="Y349" s="296"/>
      <c r="Z349" s="296"/>
      <c r="AA349" s="4"/>
    </row>
    <row r="350" spans="1:214" ht="13" customHeight="1">
      <c r="A350" s="206"/>
      <c r="B350" s="238"/>
      <c r="C350" s="239"/>
      <c r="D350" s="239"/>
      <c r="E350" s="239"/>
      <c r="F350" s="240"/>
      <c r="G350" s="239"/>
      <c r="H350" s="241"/>
      <c r="I350" s="241"/>
      <c r="J350" s="242"/>
      <c r="K350" s="239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43"/>
      <c r="X350" s="216"/>
      <c r="Y350" s="216"/>
      <c r="Z350" s="216"/>
      <c r="AA350" s="4"/>
    </row>
    <row r="351" spans="1:214" ht="14" customHeight="1">
      <c r="A351" s="206"/>
      <c r="B351" s="235"/>
      <c r="C351" s="237"/>
      <c r="D351" s="115"/>
      <c r="E351" s="115"/>
      <c r="F351" s="233"/>
      <c r="G351" s="115"/>
      <c r="H351" s="236"/>
      <c r="I351" s="236"/>
      <c r="J351" s="23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216"/>
      <c r="X351" s="216"/>
      <c r="Y351" s="216"/>
      <c r="Z351" s="216"/>
      <c r="AA351" s="4"/>
    </row>
    <row r="352" spans="1:214" s="251" customFormat="1" ht="69" customHeight="1">
      <c r="A352" s="206"/>
      <c r="B352" s="263"/>
      <c r="C352" s="264"/>
      <c r="E352" s="265"/>
      <c r="F352" s="420" t="s">
        <v>42</v>
      </c>
      <c r="G352" s="599" t="s">
        <v>82</v>
      </c>
      <c r="H352" s="599"/>
      <c r="I352" s="599"/>
      <c r="J352" s="599"/>
      <c r="K352" s="599"/>
      <c r="L352" s="599"/>
      <c r="M352" s="599"/>
      <c r="N352" s="260"/>
      <c r="O352" s="85"/>
      <c r="P352" s="47"/>
      <c r="Q352" s="261"/>
      <c r="R352" s="600" t="s">
        <v>44</v>
      </c>
      <c r="S352" s="601"/>
      <c r="T352" s="602"/>
      <c r="U352" s="603">
        <f ca="1">TODAY()</f>
        <v>44069</v>
      </c>
      <c r="V352" s="604"/>
      <c r="W352" s="605"/>
      <c r="X352" s="249"/>
      <c r="Y352" s="249"/>
      <c r="Z352" s="249"/>
      <c r="AA352" s="250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</row>
    <row r="353" spans="1:214" ht="10" customHeight="1">
      <c r="A353" s="206"/>
      <c r="B353" s="266"/>
      <c r="C353" s="267"/>
      <c r="E353" s="268"/>
      <c r="F353" s="421"/>
      <c r="G353" s="428"/>
      <c r="H353" s="429"/>
      <c r="I353" s="429"/>
      <c r="J353" s="430"/>
      <c r="K353" s="431"/>
      <c r="L353" s="431"/>
      <c r="M353" s="431"/>
      <c r="N353" s="112"/>
      <c r="O353" s="112"/>
      <c r="P353" s="262"/>
      <c r="Q353" s="112"/>
      <c r="R353" s="111"/>
      <c r="S353" s="16"/>
      <c r="T353" s="16"/>
      <c r="U353" s="112"/>
      <c r="V353" s="16"/>
      <c r="W353" s="111"/>
      <c r="X353" s="216"/>
      <c r="Y353" s="216"/>
      <c r="Z353" s="216"/>
      <c r="AA353" s="4"/>
    </row>
    <row r="354" spans="1:214" s="251" customFormat="1" ht="69" customHeight="1">
      <c r="A354" s="206"/>
      <c r="B354" s="269"/>
      <c r="C354" s="267"/>
      <c r="E354" s="265"/>
      <c r="F354" s="420" t="s">
        <v>14</v>
      </c>
      <c r="G354" s="606" t="s">
        <v>105</v>
      </c>
      <c r="H354" s="606"/>
      <c r="I354" s="606"/>
      <c r="J354" s="606"/>
      <c r="K354" s="606"/>
      <c r="L354" s="606"/>
      <c r="M354" s="606"/>
      <c r="N354" s="46"/>
      <c r="O354" s="46"/>
      <c r="P354" s="47"/>
      <c r="Q354" s="47"/>
      <c r="R354" s="47"/>
      <c r="S354" s="47"/>
      <c r="T354" s="47"/>
      <c r="U354" s="47"/>
      <c r="V354" s="47"/>
      <c r="W354" s="47"/>
      <c r="X354" s="249"/>
      <c r="Y354" s="249"/>
      <c r="Z354" s="249"/>
      <c r="AA354" s="250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</row>
    <row r="355" spans="1:214" s="251" customFormat="1" ht="15" customHeight="1">
      <c r="A355" s="206"/>
      <c r="B355" s="270"/>
      <c r="C355" s="271"/>
      <c r="E355" s="272"/>
      <c r="F355" s="420"/>
      <c r="G355" s="432"/>
      <c r="H355" s="432"/>
      <c r="I355" s="432"/>
      <c r="J355" s="432"/>
      <c r="K355" s="432"/>
      <c r="L355" s="432"/>
      <c r="M355" s="432"/>
      <c r="N355" s="46"/>
      <c r="O355" s="46"/>
      <c r="P355" s="47"/>
      <c r="Q355" s="113"/>
      <c r="R355" s="113"/>
      <c r="S355" s="84"/>
      <c r="T355" s="84"/>
      <c r="U355" s="114"/>
      <c r="V355" s="84"/>
      <c r="W355" s="85"/>
      <c r="X355" s="249"/>
      <c r="Y355" s="249"/>
      <c r="Z355" s="249"/>
      <c r="AA355" s="250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</row>
    <row r="356" spans="1:214" s="251" customFormat="1" ht="69" customHeight="1">
      <c r="A356" s="206"/>
      <c r="B356" s="269"/>
      <c r="C356" s="267"/>
      <c r="E356" s="265"/>
      <c r="F356" s="420" t="s">
        <v>43</v>
      </c>
      <c r="G356" s="570" t="s">
        <v>104</v>
      </c>
      <c r="H356" s="570"/>
      <c r="I356" s="570"/>
      <c r="J356" s="570"/>
      <c r="K356" s="570"/>
      <c r="L356" s="570"/>
      <c r="M356" s="570"/>
      <c r="N356" s="46"/>
      <c r="O356" s="46"/>
      <c r="P356" s="47"/>
      <c r="Q356" s="84"/>
      <c r="R356" s="47"/>
      <c r="S356" s="47"/>
      <c r="T356" s="47"/>
      <c r="U356" s="587" t="s">
        <v>13</v>
      </c>
      <c r="V356" s="588"/>
      <c r="W356" s="589"/>
      <c r="X356" s="249"/>
      <c r="Y356" s="249"/>
      <c r="Z356" s="249"/>
      <c r="AA356" s="250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</row>
    <row r="357" spans="1:214" s="251" customFormat="1" ht="15" customHeight="1">
      <c r="A357" s="206"/>
      <c r="B357" s="269"/>
      <c r="C357" s="267"/>
      <c r="E357" s="272"/>
      <c r="F357" s="420"/>
      <c r="G357" s="432"/>
      <c r="H357" s="432"/>
      <c r="I357" s="432"/>
      <c r="J357" s="432"/>
      <c r="K357" s="432"/>
      <c r="L357" s="432"/>
      <c r="M357" s="432"/>
      <c r="N357" s="46"/>
      <c r="O357" s="46"/>
      <c r="P357" s="47"/>
      <c r="Q357" s="84"/>
      <c r="R357" s="84"/>
      <c r="S357" s="85"/>
      <c r="T357" s="84"/>
      <c r="U357" s="114"/>
      <c r="V357" s="84"/>
      <c r="W357" s="85"/>
      <c r="X357" s="249"/>
      <c r="Y357" s="249"/>
      <c r="Z357" s="249"/>
      <c r="AA357" s="250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</row>
    <row r="358" spans="1:214" s="251" customFormat="1" ht="69" customHeight="1">
      <c r="A358" s="206"/>
      <c r="B358" s="612"/>
      <c r="C358" s="613"/>
      <c r="E358" s="265"/>
      <c r="F358" s="420" t="s">
        <v>15</v>
      </c>
      <c r="G358" s="570" t="s">
        <v>16</v>
      </c>
      <c r="H358" s="570"/>
      <c r="I358" s="570"/>
      <c r="J358" s="570"/>
      <c r="K358" s="570"/>
      <c r="L358" s="570"/>
      <c r="M358" s="570"/>
      <c r="N358" s="46"/>
      <c r="O358" s="46"/>
      <c r="P358" s="47"/>
      <c r="Q358" s="47"/>
      <c r="R358" s="564" t="s">
        <v>5</v>
      </c>
      <c r="S358" s="565"/>
      <c r="T358" s="566"/>
      <c r="U358" s="567">
        <v>0.06</v>
      </c>
      <c r="V358" s="568"/>
      <c r="W358" s="569"/>
      <c r="X358" s="249"/>
      <c r="Y358" s="249"/>
      <c r="Z358" s="249"/>
      <c r="AA358" s="250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</row>
    <row r="359" spans="1:214" s="251" customFormat="1" ht="15" customHeight="1">
      <c r="A359" s="206"/>
      <c r="B359" s="273"/>
      <c r="C359" s="274"/>
      <c r="E359" s="275"/>
      <c r="F359" s="422"/>
      <c r="G359" s="433"/>
      <c r="H359" s="434"/>
      <c r="I359" s="434"/>
      <c r="J359" s="434"/>
      <c r="K359" s="434"/>
      <c r="L359" s="434"/>
      <c r="M359" s="434"/>
      <c r="N359" s="46"/>
      <c r="O359" s="46"/>
      <c r="P359" s="47"/>
      <c r="Q359" s="47"/>
      <c r="R359" s="45"/>
      <c r="S359" s="46"/>
      <c r="T359" s="47"/>
      <c r="U359" s="12"/>
      <c r="V359" s="175"/>
      <c r="W359" s="176"/>
      <c r="X359" s="249"/>
      <c r="Y359" s="249"/>
      <c r="Z359" s="249"/>
      <c r="AA359" s="250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</row>
    <row r="360" spans="1:214" s="258" customFormat="1" ht="69" customHeight="1">
      <c r="A360" s="206"/>
      <c r="B360" s="276"/>
      <c r="C360" s="277"/>
      <c r="E360" s="265"/>
      <c r="F360" s="420" t="s">
        <v>17</v>
      </c>
      <c r="G360" s="570" t="s">
        <v>18</v>
      </c>
      <c r="H360" s="570"/>
      <c r="I360" s="570"/>
      <c r="J360" s="570"/>
      <c r="K360" s="570"/>
      <c r="L360" s="570"/>
      <c r="M360" s="570"/>
      <c r="N360" s="46"/>
      <c r="O360" s="46"/>
      <c r="P360" s="259"/>
      <c r="Q360" s="259"/>
      <c r="R360" s="564" t="s">
        <v>6</v>
      </c>
      <c r="S360" s="565"/>
      <c r="T360" s="566"/>
      <c r="U360" s="567">
        <v>0.06</v>
      </c>
      <c r="V360" s="568"/>
      <c r="W360" s="569"/>
      <c r="X360" s="256"/>
      <c r="Y360" s="256"/>
      <c r="Z360" s="256"/>
      <c r="AA360" s="257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</row>
    <row r="361" spans="1:214" s="251" customFormat="1" ht="15" customHeight="1">
      <c r="A361" s="206"/>
      <c r="B361" s="278"/>
      <c r="C361" s="274"/>
      <c r="E361" s="279"/>
      <c r="F361" s="423"/>
      <c r="G361" s="433"/>
      <c r="H361" s="436"/>
      <c r="I361" s="434"/>
      <c r="J361" s="434"/>
      <c r="K361" s="434"/>
      <c r="L361" s="434"/>
      <c r="M361" s="434"/>
      <c r="N361" s="46"/>
      <c r="O361" s="46"/>
      <c r="P361" s="46"/>
      <c r="Q361" s="47"/>
      <c r="R361" s="46"/>
      <c r="S361" s="46"/>
      <c r="T361" s="47"/>
      <c r="U361" s="246"/>
      <c r="V361" s="247"/>
      <c r="W361" s="248"/>
      <c r="X361" s="249"/>
      <c r="Y361" s="249"/>
      <c r="Z361" s="249"/>
      <c r="AA361" s="250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</row>
    <row r="362" spans="1:214" s="228" customFormat="1" ht="69" customHeight="1">
      <c r="A362" s="206"/>
      <c r="B362" s="280"/>
      <c r="C362" s="281"/>
      <c r="E362" s="265"/>
      <c r="F362" s="420" t="s">
        <v>19</v>
      </c>
      <c r="G362" s="570" t="s">
        <v>20</v>
      </c>
      <c r="H362" s="570"/>
      <c r="I362" s="570"/>
      <c r="J362" s="570"/>
      <c r="K362" s="570"/>
      <c r="L362" s="570"/>
      <c r="M362" s="570"/>
      <c r="N362" s="46"/>
      <c r="O362" s="252"/>
      <c r="P362" s="14"/>
      <c r="Q362" s="253"/>
      <c r="R362" s="587" t="s">
        <v>12</v>
      </c>
      <c r="S362" s="588"/>
      <c r="T362" s="589"/>
      <c r="U362" s="590">
        <f>Z399</f>
        <v>3876</v>
      </c>
      <c r="V362" s="591"/>
      <c r="W362" s="592"/>
      <c r="X362" s="254"/>
      <c r="Y362" s="254"/>
      <c r="Z362" s="254"/>
      <c r="AA362" s="255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</row>
    <row r="363" spans="1:214" ht="16" customHeight="1">
      <c r="A363" s="206"/>
      <c r="B363" s="233"/>
      <c r="C363" s="234"/>
      <c r="D363" s="86"/>
      <c r="E363" s="235"/>
      <c r="F363" s="115"/>
      <c r="G363" s="236"/>
      <c r="H363" s="236"/>
      <c r="I363" s="235"/>
      <c r="J363" s="236"/>
      <c r="K363" s="115"/>
      <c r="L363" s="115"/>
      <c r="M363" s="115"/>
      <c r="N363" s="115"/>
      <c r="O363" s="115"/>
      <c r="P363" s="115"/>
      <c r="Q363" s="235"/>
      <c r="R363" s="115"/>
      <c r="S363" s="115"/>
      <c r="T363" s="235"/>
      <c r="U363" s="115"/>
      <c r="V363" s="115"/>
      <c r="W363" s="237"/>
      <c r="X363" s="237"/>
      <c r="Y363" s="216"/>
      <c r="Z363" s="216"/>
      <c r="AA363" s="4"/>
    </row>
    <row r="364" spans="1:214" ht="7" customHeight="1">
      <c r="A364" s="206"/>
      <c r="B364" s="238"/>
      <c r="C364" s="239"/>
      <c r="D364" s="239"/>
      <c r="E364" s="239"/>
      <c r="F364" s="240"/>
      <c r="G364" s="239"/>
      <c r="H364" s="241"/>
      <c r="I364" s="241"/>
      <c r="J364" s="242"/>
      <c r="K364" s="239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43"/>
      <c r="X364" s="216"/>
      <c r="Y364" s="216"/>
      <c r="Z364" s="216"/>
      <c r="AA364" s="4"/>
    </row>
    <row r="365" spans="1:214" ht="47" customHeight="1">
      <c r="A365" s="206"/>
      <c r="B365" s="233"/>
      <c r="C365" s="233"/>
      <c r="D365" s="235"/>
      <c r="E365" s="235"/>
      <c r="F365" s="115"/>
      <c r="G365" s="236"/>
      <c r="H365" s="236"/>
      <c r="I365" s="235"/>
      <c r="J365" s="236"/>
      <c r="K365" s="115"/>
      <c r="L365" s="115"/>
      <c r="M365" s="115"/>
      <c r="N365" s="115"/>
      <c r="O365" s="115"/>
      <c r="P365" s="115"/>
      <c r="Q365" s="235"/>
      <c r="R365" s="115"/>
      <c r="S365" s="115"/>
      <c r="T365" s="235"/>
      <c r="U365" s="115"/>
      <c r="V365" s="115"/>
      <c r="W365" s="235"/>
      <c r="X365" s="235"/>
      <c r="Y365" s="222"/>
      <c r="Z365" s="4"/>
      <c r="AA365" s="4"/>
    </row>
    <row r="366" spans="1:214" ht="85" customHeight="1">
      <c r="A366" s="206"/>
      <c r="B366" s="406" t="s">
        <v>54</v>
      </c>
      <c r="C366" s="48"/>
      <c r="D366" s="86"/>
      <c r="E366" s="86"/>
      <c r="F366" s="87"/>
      <c r="G366" s="88"/>
      <c r="H366" s="88"/>
      <c r="I366" s="86"/>
      <c r="J366" s="88"/>
      <c r="K366" s="87"/>
      <c r="L366" s="87"/>
      <c r="M366" s="87"/>
      <c r="N366" s="87"/>
      <c r="O366" s="87"/>
      <c r="P366" s="87"/>
      <c r="Q366" s="86"/>
      <c r="R366" s="87"/>
      <c r="S366" s="87"/>
      <c r="T366" s="86"/>
      <c r="U366" s="87"/>
      <c r="V366" s="87"/>
      <c r="W366" s="86"/>
      <c r="X366" s="86"/>
      <c r="Y366" s="116"/>
      <c r="Z366" s="93"/>
      <c r="AA366" s="93"/>
    </row>
    <row r="367" spans="1:214" ht="77" customHeight="1" thickBot="1">
      <c r="A367" s="206"/>
      <c r="B367" s="402">
        <v>6</v>
      </c>
      <c r="C367" s="49"/>
      <c r="D367" s="89"/>
      <c r="E367" s="89"/>
      <c r="F367" s="51"/>
      <c r="G367" s="90"/>
      <c r="H367" s="51"/>
      <c r="I367" s="91"/>
      <c r="J367" s="51"/>
      <c r="K367" s="92"/>
      <c r="L367" s="92"/>
      <c r="M367" s="92"/>
      <c r="N367" s="51"/>
      <c r="O367" s="51"/>
      <c r="P367" s="7"/>
      <c r="Q367" s="7"/>
      <c r="R367" s="7"/>
      <c r="S367" s="93"/>
      <c r="T367" s="93"/>
      <c r="U367" s="93"/>
      <c r="V367" s="93"/>
      <c r="W367" s="94"/>
      <c r="X367" s="94"/>
      <c r="Y367" s="118"/>
      <c r="Z367" s="244"/>
      <c r="AA367" s="93"/>
    </row>
    <row r="368" spans="1:214" s="232" customFormat="1" ht="98" customHeight="1" thickBot="1">
      <c r="A368" s="206"/>
      <c r="B368" s="50"/>
      <c r="C368" s="51"/>
      <c r="D368" s="51"/>
      <c r="E368" s="51"/>
      <c r="F368" s="51"/>
      <c r="G368" s="93"/>
      <c r="H368" s="93"/>
      <c r="I368" s="571" t="s">
        <v>30</v>
      </c>
      <c r="J368" s="572"/>
      <c r="K368" s="165" t="s">
        <v>36</v>
      </c>
      <c r="L368" s="166" t="s">
        <v>3</v>
      </c>
      <c r="M368" s="167" t="s">
        <v>59</v>
      </c>
      <c r="N368" s="168" t="s">
        <v>60</v>
      </c>
      <c r="O368" s="573" t="s">
        <v>75</v>
      </c>
      <c r="P368" s="574"/>
      <c r="Q368" s="575"/>
      <c r="R368" s="576" t="s">
        <v>76</v>
      </c>
      <c r="S368" s="577"/>
      <c r="T368" s="578"/>
      <c r="U368" s="579" t="s">
        <v>68</v>
      </c>
      <c r="V368" s="580"/>
      <c r="W368" s="581"/>
      <c r="X368" s="117"/>
      <c r="Y368" s="118"/>
      <c r="Z368" s="245"/>
      <c r="AA368" s="93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</row>
    <row r="369" spans="1:214" s="232" customFormat="1" ht="81" customHeight="1" thickBot="1">
      <c r="A369" s="206"/>
      <c r="B369" s="52"/>
      <c r="C369" s="51"/>
      <c r="D369" s="93"/>
      <c r="E369" s="93"/>
      <c r="F369" s="95"/>
      <c r="G369" s="93"/>
      <c r="H369" s="93"/>
      <c r="I369" s="593" t="s">
        <v>39</v>
      </c>
      <c r="J369" s="594"/>
      <c r="K369" s="119" t="s">
        <v>70</v>
      </c>
      <c r="L369" s="120" t="s">
        <v>70</v>
      </c>
      <c r="M369" s="120" t="s">
        <v>70</v>
      </c>
      <c r="N369" s="121" t="s">
        <v>70</v>
      </c>
      <c r="O369" s="595" t="s">
        <v>48</v>
      </c>
      <c r="P369" s="595"/>
      <c r="Q369" s="595"/>
      <c r="R369" s="596" t="s">
        <v>48</v>
      </c>
      <c r="S369" s="597"/>
      <c r="T369" s="598"/>
      <c r="U369" s="595" t="s">
        <v>48</v>
      </c>
      <c r="V369" s="595"/>
      <c r="W369" s="595"/>
      <c r="X369" s="117"/>
      <c r="Y369" s="118"/>
      <c r="Z369" s="245"/>
      <c r="AA369" s="93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</row>
    <row r="370" spans="1:214" s="232" customFormat="1" ht="83" customHeight="1" thickBot="1">
      <c r="A370" s="206"/>
      <c r="B370" s="169" t="s">
        <v>56</v>
      </c>
      <c r="C370" s="416">
        <f>D393/I370</f>
        <v>6</v>
      </c>
      <c r="D370" s="299"/>
      <c r="E370" s="16"/>
      <c r="F370" s="16"/>
      <c r="G370" s="16"/>
      <c r="H370" s="16"/>
      <c r="I370" s="611">
        <v>600</v>
      </c>
      <c r="J370" s="614"/>
      <c r="K370" s="9">
        <v>5</v>
      </c>
      <c r="L370" s="10">
        <v>5</v>
      </c>
      <c r="M370" s="10">
        <v>5</v>
      </c>
      <c r="N370" s="11">
        <v>5</v>
      </c>
      <c r="O370" s="611">
        <v>6</v>
      </c>
      <c r="P370" s="611"/>
      <c r="Q370" s="611"/>
      <c r="R370" s="614">
        <v>6</v>
      </c>
      <c r="S370" s="615"/>
      <c r="T370" s="616"/>
      <c r="U370" s="611">
        <v>6</v>
      </c>
      <c r="V370" s="611"/>
      <c r="W370" s="611"/>
      <c r="X370" s="117"/>
      <c r="Y370" s="93"/>
      <c r="Z370" s="93"/>
      <c r="AA370" s="93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</row>
    <row r="371" spans="1:214" ht="28" customHeight="1">
      <c r="A371" s="206"/>
      <c r="B371" s="93"/>
      <c r="C371" s="93"/>
      <c r="D371" s="93"/>
      <c r="E371" s="93"/>
      <c r="F371" s="225"/>
      <c r="G371" s="50"/>
      <c r="H371" s="225"/>
      <c r="I371" s="226"/>
      <c r="J371" s="225"/>
      <c r="K371" s="93"/>
      <c r="L371" s="93"/>
      <c r="M371" s="93"/>
      <c r="N371" s="93"/>
      <c r="O371" s="93"/>
      <c r="P371" s="7"/>
      <c r="Q371" s="7"/>
      <c r="R371" s="7"/>
      <c r="S371" s="93"/>
      <c r="T371" s="93"/>
      <c r="U371" s="93"/>
      <c r="V371" s="93"/>
      <c r="W371" s="117"/>
      <c r="X371" s="117"/>
      <c r="Y371" s="93"/>
      <c r="Z371" s="93"/>
      <c r="AA371" s="93"/>
    </row>
    <row r="372" spans="1:214" s="228" customFormat="1" ht="28" customHeight="1" thickBot="1">
      <c r="A372" s="206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116"/>
      <c r="Z372" s="93"/>
      <c r="AA372" s="227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</row>
    <row r="373" spans="1:214" s="229" customFormat="1" ht="99" customHeight="1" thickBot="1">
      <c r="A373" s="206"/>
      <c r="B373" s="582" t="s">
        <v>39</v>
      </c>
      <c r="C373" s="617"/>
      <c r="D373" s="161" t="s">
        <v>30</v>
      </c>
      <c r="E373" s="162"/>
      <c r="F373" s="608" t="s">
        <v>28</v>
      </c>
      <c r="G373" s="608"/>
      <c r="H373" s="608"/>
      <c r="I373" s="609" t="s">
        <v>29</v>
      </c>
      <c r="J373" s="610"/>
      <c r="K373" s="517" t="s">
        <v>36</v>
      </c>
      <c r="L373" s="163" t="s">
        <v>3</v>
      </c>
      <c r="M373" s="164" t="s">
        <v>59</v>
      </c>
      <c r="N373" s="518" t="s">
        <v>60</v>
      </c>
      <c r="O373" s="573" t="s">
        <v>75</v>
      </c>
      <c r="P373" s="574"/>
      <c r="Q373" s="575"/>
      <c r="R373" s="576" t="s">
        <v>76</v>
      </c>
      <c r="S373" s="577"/>
      <c r="T373" s="578"/>
      <c r="U373" s="579" t="s">
        <v>68</v>
      </c>
      <c r="V373" s="580"/>
      <c r="W373" s="581"/>
      <c r="X373" s="53"/>
      <c r="Y373" s="584"/>
      <c r="Z373" s="582" t="s">
        <v>2</v>
      </c>
      <c r="AA373" s="583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</row>
    <row r="374" spans="1:214" ht="99" customHeight="1">
      <c r="A374" s="206"/>
      <c r="B374" s="59" t="s">
        <v>40</v>
      </c>
      <c r="C374" s="60" t="s">
        <v>27</v>
      </c>
      <c r="D374" s="61" t="s">
        <v>39</v>
      </c>
      <c r="E374" s="153" t="s">
        <v>67</v>
      </c>
      <c r="F374" s="54" t="s">
        <v>31</v>
      </c>
      <c r="G374" s="55" t="s">
        <v>32</v>
      </c>
      <c r="H374" s="54" t="s">
        <v>33</v>
      </c>
      <c r="I374" s="123" t="s">
        <v>34</v>
      </c>
      <c r="J374" s="122" t="s">
        <v>35</v>
      </c>
      <c r="K374" s="509" t="s">
        <v>41</v>
      </c>
      <c r="L374" s="513" t="s">
        <v>41</v>
      </c>
      <c r="M374" s="514" t="s">
        <v>41</v>
      </c>
      <c r="N374" s="510" t="s">
        <v>41</v>
      </c>
      <c r="O374" s="57" t="s">
        <v>7</v>
      </c>
      <c r="P374" s="56"/>
      <c r="Q374" s="511" t="s">
        <v>8</v>
      </c>
      <c r="R374" s="57" t="s">
        <v>7</v>
      </c>
      <c r="S374" s="56"/>
      <c r="T374" s="511" t="s">
        <v>8</v>
      </c>
      <c r="U374" s="57" t="s">
        <v>7</v>
      </c>
      <c r="V374" s="56"/>
      <c r="W374" s="512" t="s">
        <v>8</v>
      </c>
      <c r="X374" s="58"/>
      <c r="Y374" s="584"/>
      <c r="Z374" s="585" t="s">
        <v>39</v>
      </c>
      <c r="AA374" s="586"/>
    </row>
    <row r="375" spans="1:214" ht="14" customHeight="1">
      <c r="A375" s="206"/>
      <c r="B375" s="83"/>
      <c r="C375" s="216"/>
      <c r="D375" s="216"/>
      <c r="E375" s="216"/>
      <c r="F375" s="217"/>
      <c r="G375" s="217"/>
      <c r="H375" s="217"/>
      <c r="I375" s="218"/>
      <c r="J375" s="230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20"/>
      <c r="X375" s="220"/>
      <c r="Y375" s="221"/>
      <c r="Z375" s="231"/>
      <c r="AA375" s="4"/>
    </row>
    <row r="376" spans="1:214" ht="58" customHeight="1">
      <c r="A376" s="206"/>
      <c r="B376" s="403" t="s">
        <v>45</v>
      </c>
      <c r="C376" s="404">
        <v>43668</v>
      </c>
      <c r="D376" s="126">
        <v>600</v>
      </c>
      <c r="E376" s="127" t="s">
        <v>67</v>
      </c>
      <c r="F376" s="498">
        <v>0.33333333333333331</v>
      </c>
      <c r="G376" s="499">
        <v>4.1666666666666664E-2</v>
      </c>
      <c r="H376" s="498">
        <v>0.83333333333333337</v>
      </c>
      <c r="I376" s="500">
        <f>IF(F376="N","00:00",24+(H376-F376+G376))</f>
        <v>24.541666666666668</v>
      </c>
      <c r="J376" s="501">
        <f>IF(F377="N","00:00",24+(F377-H376))</f>
        <v>23.458333333333332</v>
      </c>
      <c r="K376" s="128">
        <v>6</v>
      </c>
      <c r="L376" s="129">
        <v>6</v>
      </c>
      <c r="M376" s="130">
        <v>6</v>
      </c>
      <c r="N376" s="131">
        <v>6</v>
      </c>
      <c r="O376" s="132">
        <v>1</v>
      </c>
      <c r="P376" s="133">
        <f>O370</f>
        <v>6</v>
      </c>
      <c r="Q376" s="134">
        <f>O376*P376</f>
        <v>6</v>
      </c>
      <c r="R376" s="135">
        <v>1</v>
      </c>
      <c r="S376" s="136">
        <f>R370</f>
        <v>6</v>
      </c>
      <c r="T376" s="134">
        <f>R376*S376</f>
        <v>6</v>
      </c>
      <c r="U376" s="137">
        <v>1</v>
      </c>
      <c r="V376" s="133">
        <f>U370</f>
        <v>6</v>
      </c>
      <c r="W376" s="134">
        <f>U376*V376</f>
        <v>6</v>
      </c>
      <c r="X376" s="138"/>
      <c r="Y376" s="139"/>
      <c r="Z376" s="558">
        <f t="shared" ref="Z376:Z390" si="31">D376+K376+N376+Q376+T376+W376</f>
        <v>630</v>
      </c>
      <c r="AA376" s="559"/>
    </row>
    <row r="377" spans="1:214" ht="58" customHeight="1">
      <c r="A377" s="206"/>
      <c r="B377" s="405"/>
      <c r="C377" s="404">
        <v>43669</v>
      </c>
      <c r="D377" s="126">
        <v>600</v>
      </c>
      <c r="E377" s="127" t="s">
        <v>67</v>
      </c>
      <c r="F377" s="502">
        <v>0.29166666666666669</v>
      </c>
      <c r="G377" s="503"/>
      <c r="H377" s="502">
        <v>0.79166666666666663</v>
      </c>
      <c r="I377" s="504">
        <f>IF(F377="N","00:00",24+(H377-F377+G377))</f>
        <v>24.5</v>
      </c>
      <c r="J377" s="505">
        <f t="shared" ref="J377:J389" si="32">IF(F378="N","00:00",24+(F378-H377))</f>
        <v>23.458333333333332</v>
      </c>
      <c r="K377" s="156"/>
      <c r="L377" s="157"/>
      <c r="M377" s="158"/>
      <c r="N377" s="159"/>
      <c r="O377" s="132">
        <v>1</v>
      </c>
      <c r="P377" s="140">
        <f>O370</f>
        <v>6</v>
      </c>
      <c r="Q377" s="134">
        <f t="shared" ref="Q377:Q390" si="33">O377*P377</f>
        <v>6</v>
      </c>
      <c r="R377" s="135">
        <v>1</v>
      </c>
      <c r="S377" s="141">
        <f>R370</f>
        <v>6</v>
      </c>
      <c r="T377" s="134">
        <f t="shared" ref="T377:T390" si="34">R377*S377</f>
        <v>6</v>
      </c>
      <c r="U377" s="137">
        <v>1</v>
      </c>
      <c r="V377" s="140">
        <f>U370</f>
        <v>6</v>
      </c>
      <c r="W377" s="134">
        <f t="shared" ref="W377:W389" si="35">U377*V377</f>
        <v>6</v>
      </c>
      <c r="X377" s="138"/>
      <c r="Y377" s="139"/>
      <c r="Z377" s="558">
        <f t="shared" si="31"/>
        <v>618</v>
      </c>
      <c r="AA377" s="559"/>
    </row>
    <row r="378" spans="1:214" ht="58" customHeight="1">
      <c r="A378" s="206"/>
      <c r="B378" s="405" t="s">
        <v>71</v>
      </c>
      <c r="C378" s="404">
        <v>43670</v>
      </c>
      <c r="D378" s="126">
        <v>600</v>
      </c>
      <c r="E378" s="127" t="s">
        <v>67</v>
      </c>
      <c r="F378" s="502">
        <v>0.25</v>
      </c>
      <c r="G378" s="503"/>
      <c r="H378" s="502">
        <v>0.91666666666666663</v>
      </c>
      <c r="I378" s="504">
        <f t="shared" ref="I378:I390" si="36">IF(F378="N","00:00",24+(H378-F378+G378))</f>
        <v>24.666666666666668</v>
      </c>
      <c r="J378" s="505">
        <f t="shared" si="32"/>
        <v>23.291666666666668</v>
      </c>
      <c r="K378" s="156"/>
      <c r="L378" s="157"/>
      <c r="M378" s="158"/>
      <c r="N378" s="159"/>
      <c r="O378" s="132">
        <v>1</v>
      </c>
      <c r="P378" s="140">
        <f>O370</f>
        <v>6</v>
      </c>
      <c r="Q378" s="134">
        <f t="shared" si="33"/>
        <v>6</v>
      </c>
      <c r="R378" s="135">
        <v>1</v>
      </c>
      <c r="S378" s="141">
        <f>R370</f>
        <v>6</v>
      </c>
      <c r="T378" s="134">
        <f t="shared" si="34"/>
        <v>6</v>
      </c>
      <c r="U378" s="137">
        <v>1</v>
      </c>
      <c r="V378" s="140">
        <f>U370</f>
        <v>6</v>
      </c>
      <c r="W378" s="134">
        <f t="shared" si="35"/>
        <v>6</v>
      </c>
      <c r="X378" s="138"/>
      <c r="Y378" s="139"/>
      <c r="Z378" s="558">
        <f t="shared" si="31"/>
        <v>618</v>
      </c>
      <c r="AA378" s="559"/>
    </row>
    <row r="379" spans="1:214" ht="58" customHeight="1">
      <c r="A379" s="206"/>
      <c r="B379" s="405"/>
      <c r="C379" s="404">
        <v>43671</v>
      </c>
      <c r="D379" s="126">
        <v>600</v>
      </c>
      <c r="E379" s="127" t="s">
        <v>67</v>
      </c>
      <c r="F379" s="502">
        <v>0.20833333333333334</v>
      </c>
      <c r="G379" s="503">
        <v>4.1666666666666664E-2</v>
      </c>
      <c r="H379" s="502">
        <v>0.91666666666666663</v>
      </c>
      <c r="I379" s="504">
        <f t="shared" si="36"/>
        <v>24.75</v>
      </c>
      <c r="J379" s="505">
        <f t="shared" si="32"/>
        <v>23.375</v>
      </c>
      <c r="K379" s="156"/>
      <c r="L379" s="157"/>
      <c r="M379" s="158"/>
      <c r="N379" s="159"/>
      <c r="O379" s="132">
        <v>1</v>
      </c>
      <c r="P379" s="140">
        <f>O370</f>
        <v>6</v>
      </c>
      <c r="Q379" s="134">
        <f t="shared" si="33"/>
        <v>6</v>
      </c>
      <c r="R379" s="135">
        <v>1</v>
      </c>
      <c r="S379" s="141">
        <f>R370</f>
        <v>6</v>
      </c>
      <c r="T379" s="134">
        <f t="shared" si="34"/>
        <v>6</v>
      </c>
      <c r="U379" s="137">
        <v>1</v>
      </c>
      <c r="V379" s="140">
        <f>U370</f>
        <v>6</v>
      </c>
      <c r="W379" s="134">
        <f t="shared" si="35"/>
        <v>6</v>
      </c>
      <c r="X379" s="138"/>
      <c r="Y379" s="139"/>
      <c r="Z379" s="558">
        <f t="shared" si="31"/>
        <v>618</v>
      </c>
      <c r="AA379" s="559"/>
    </row>
    <row r="380" spans="1:214" ht="58" customHeight="1">
      <c r="A380" s="206"/>
      <c r="B380" s="405"/>
      <c r="C380" s="404">
        <v>43672</v>
      </c>
      <c r="D380" s="126">
        <v>600</v>
      </c>
      <c r="E380" s="127" t="s">
        <v>67</v>
      </c>
      <c r="F380" s="502">
        <v>0.29166666666666669</v>
      </c>
      <c r="G380" s="503"/>
      <c r="H380" s="502">
        <v>0.79166666666666663</v>
      </c>
      <c r="I380" s="504">
        <f t="shared" si="36"/>
        <v>24.5</v>
      </c>
      <c r="J380" s="505">
        <f t="shared" si="32"/>
        <v>23.458333333333332</v>
      </c>
      <c r="K380" s="156"/>
      <c r="L380" s="157"/>
      <c r="M380" s="158"/>
      <c r="N380" s="159"/>
      <c r="O380" s="132">
        <v>1</v>
      </c>
      <c r="P380" s="140">
        <f>O370</f>
        <v>6</v>
      </c>
      <c r="Q380" s="134">
        <f t="shared" si="33"/>
        <v>6</v>
      </c>
      <c r="R380" s="135">
        <v>1</v>
      </c>
      <c r="S380" s="141">
        <f>R370</f>
        <v>6</v>
      </c>
      <c r="T380" s="134">
        <f t="shared" si="34"/>
        <v>6</v>
      </c>
      <c r="U380" s="137">
        <v>1</v>
      </c>
      <c r="V380" s="140">
        <f>U370</f>
        <v>6</v>
      </c>
      <c r="W380" s="134">
        <f t="shared" si="35"/>
        <v>6</v>
      </c>
      <c r="X380" s="138"/>
      <c r="Y380" s="139"/>
      <c r="Z380" s="558">
        <f t="shared" si="31"/>
        <v>618</v>
      </c>
      <c r="AA380" s="559"/>
    </row>
    <row r="381" spans="1:214" ht="58" customHeight="1">
      <c r="A381" s="206"/>
      <c r="B381" s="405"/>
      <c r="C381" s="404">
        <v>43673</v>
      </c>
      <c r="D381" s="126">
        <v>600</v>
      </c>
      <c r="E381" s="127" t="s">
        <v>67</v>
      </c>
      <c r="F381" s="502">
        <v>0.25</v>
      </c>
      <c r="G381" s="503"/>
      <c r="H381" s="502">
        <v>0.91666666666666663</v>
      </c>
      <c r="I381" s="504">
        <f t="shared" si="36"/>
        <v>24.666666666666668</v>
      </c>
      <c r="J381" s="505">
        <f t="shared" si="32"/>
        <v>23.291666666666668</v>
      </c>
      <c r="K381" s="156"/>
      <c r="L381" s="157"/>
      <c r="M381" s="158"/>
      <c r="N381" s="159"/>
      <c r="O381" s="132">
        <v>1</v>
      </c>
      <c r="P381" s="140">
        <f>O370</f>
        <v>6</v>
      </c>
      <c r="Q381" s="134">
        <f t="shared" si="33"/>
        <v>6</v>
      </c>
      <c r="R381" s="135">
        <v>1</v>
      </c>
      <c r="S381" s="141">
        <f>R370</f>
        <v>6</v>
      </c>
      <c r="T381" s="134">
        <f t="shared" si="34"/>
        <v>6</v>
      </c>
      <c r="U381" s="137">
        <v>1</v>
      </c>
      <c r="V381" s="140">
        <f>U370</f>
        <v>6</v>
      </c>
      <c r="W381" s="134">
        <f t="shared" si="35"/>
        <v>6</v>
      </c>
      <c r="X381" s="138"/>
      <c r="Y381" s="139"/>
      <c r="Z381" s="558">
        <f t="shared" si="31"/>
        <v>618</v>
      </c>
      <c r="AA381" s="559"/>
    </row>
    <row r="382" spans="1:214" ht="58" customHeight="1">
      <c r="A382" s="206"/>
      <c r="B382" s="405"/>
      <c r="C382" s="404">
        <v>43674</v>
      </c>
      <c r="D382" s="126"/>
      <c r="E382" s="127" t="s">
        <v>67</v>
      </c>
      <c r="F382" s="502">
        <v>0.20833333333333334</v>
      </c>
      <c r="G382" s="503">
        <v>4.1666666666666664E-2</v>
      </c>
      <c r="H382" s="502">
        <v>0.91666666666666663</v>
      </c>
      <c r="I382" s="504">
        <f t="shared" si="36"/>
        <v>24.75</v>
      </c>
      <c r="J382" s="505">
        <f t="shared" si="32"/>
        <v>23.375</v>
      </c>
      <c r="K382" s="156"/>
      <c r="L382" s="157"/>
      <c r="M382" s="158"/>
      <c r="N382" s="159"/>
      <c r="O382" s="132">
        <v>1</v>
      </c>
      <c r="P382" s="140">
        <f>O370</f>
        <v>6</v>
      </c>
      <c r="Q382" s="134">
        <f t="shared" si="33"/>
        <v>6</v>
      </c>
      <c r="R382" s="135">
        <v>1</v>
      </c>
      <c r="S382" s="141">
        <f>R370</f>
        <v>6</v>
      </c>
      <c r="T382" s="134">
        <f t="shared" si="34"/>
        <v>6</v>
      </c>
      <c r="U382" s="137">
        <v>1</v>
      </c>
      <c r="V382" s="140">
        <f>U370</f>
        <v>6</v>
      </c>
      <c r="W382" s="134">
        <f t="shared" si="35"/>
        <v>6</v>
      </c>
      <c r="X382" s="138"/>
      <c r="Y382" s="139"/>
      <c r="Z382" s="558">
        <f t="shared" si="31"/>
        <v>18</v>
      </c>
      <c r="AA382" s="559"/>
    </row>
    <row r="383" spans="1:214" ht="58" customHeight="1">
      <c r="A383" s="206"/>
      <c r="B383" s="405"/>
      <c r="C383" s="404">
        <v>43675</v>
      </c>
      <c r="D383" s="126"/>
      <c r="E383" s="127" t="s">
        <v>67</v>
      </c>
      <c r="F383" s="502">
        <v>0.29166666666666669</v>
      </c>
      <c r="G383" s="503"/>
      <c r="H383" s="502">
        <v>0.79166666666666663</v>
      </c>
      <c r="I383" s="504">
        <f t="shared" si="36"/>
        <v>24.5</v>
      </c>
      <c r="J383" s="505">
        <f t="shared" si="32"/>
        <v>23.458333333333332</v>
      </c>
      <c r="K383" s="156"/>
      <c r="L383" s="157"/>
      <c r="M383" s="158"/>
      <c r="N383" s="159"/>
      <c r="O383" s="132">
        <v>1</v>
      </c>
      <c r="P383" s="140">
        <f>O370</f>
        <v>6</v>
      </c>
      <c r="Q383" s="134">
        <f t="shared" si="33"/>
        <v>6</v>
      </c>
      <c r="R383" s="135">
        <v>1</v>
      </c>
      <c r="S383" s="141">
        <f>R370</f>
        <v>6</v>
      </c>
      <c r="T383" s="134">
        <f t="shared" si="34"/>
        <v>6</v>
      </c>
      <c r="U383" s="137">
        <v>1</v>
      </c>
      <c r="V383" s="140">
        <f>U370</f>
        <v>6</v>
      </c>
      <c r="W383" s="134">
        <f t="shared" si="35"/>
        <v>6</v>
      </c>
      <c r="X383" s="138"/>
      <c r="Y383" s="139"/>
      <c r="Z383" s="558">
        <f t="shared" si="31"/>
        <v>18</v>
      </c>
      <c r="AA383" s="559"/>
    </row>
    <row r="384" spans="1:214" ht="58" customHeight="1">
      <c r="A384" s="206"/>
      <c r="B384" s="405"/>
      <c r="C384" s="404">
        <v>43676</v>
      </c>
      <c r="D384" s="126"/>
      <c r="E384" s="127" t="s">
        <v>67</v>
      </c>
      <c r="F384" s="502">
        <v>0.25</v>
      </c>
      <c r="G384" s="503"/>
      <c r="H384" s="502">
        <v>0.91666666666666663</v>
      </c>
      <c r="I384" s="504">
        <f t="shared" si="36"/>
        <v>24.666666666666668</v>
      </c>
      <c r="J384" s="505">
        <f t="shared" si="32"/>
        <v>23.291666666666668</v>
      </c>
      <c r="K384" s="156"/>
      <c r="L384" s="157"/>
      <c r="M384" s="158"/>
      <c r="N384" s="159"/>
      <c r="O384" s="132">
        <v>1</v>
      </c>
      <c r="P384" s="140">
        <f>O370</f>
        <v>6</v>
      </c>
      <c r="Q384" s="134">
        <f t="shared" si="33"/>
        <v>6</v>
      </c>
      <c r="R384" s="135">
        <v>1</v>
      </c>
      <c r="S384" s="141">
        <f>R370</f>
        <v>6</v>
      </c>
      <c r="T384" s="134">
        <f t="shared" si="34"/>
        <v>6</v>
      </c>
      <c r="U384" s="137">
        <v>1</v>
      </c>
      <c r="V384" s="140">
        <f>U370</f>
        <v>6</v>
      </c>
      <c r="W384" s="134">
        <f t="shared" si="35"/>
        <v>6</v>
      </c>
      <c r="X384" s="138"/>
      <c r="Y384" s="139"/>
      <c r="Z384" s="558">
        <f t="shared" si="31"/>
        <v>18</v>
      </c>
      <c r="AA384" s="559"/>
    </row>
    <row r="385" spans="1:27" ht="58" customHeight="1">
      <c r="A385" s="206"/>
      <c r="B385" s="405"/>
      <c r="C385" s="404">
        <v>43677</v>
      </c>
      <c r="D385" s="126"/>
      <c r="E385" s="127" t="s">
        <v>67</v>
      </c>
      <c r="F385" s="502">
        <v>0.20833333333333334</v>
      </c>
      <c r="G385" s="503">
        <v>4.1666666666666664E-2</v>
      </c>
      <c r="H385" s="502">
        <v>0.91666666666666663</v>
      </c>
      <c r="I385" s="504">
        <f t="shared" si="36"/>
        <v>24.75</v>
      </c>
      <c r="J385" s="505">
        <f t="shared" si="32"/>
        <v>23.375</v>
      </c>
      <c r="K385" s="156"/>
      <c r="L385" s="157"/>
      <c r="M385" s="158"/>
      <c r="N385" s="159"/>
      <c r="O385" s="132">
        <v>1</v>
      </c>
      <c r="P385" s="140">
        <f>O370</f>
        <v>6</v>
      </c>
      <c r="Q385" s="134">
        <f t="shared" si="33"/>
        <v>6</v>
      </c>
      <c r="R385" s="135">
        <v>1</v>
      </c>
      <c r="S385" s="141">
        <f>R370</f>
        <v>6</v>
      </c>
      <c r="T385" s="134">
        <f t="shared" si="34"/>
        <v>6</v>
      </c>
      <c r="U385" s="137">
        <v>1</v>
      </c>
      <c r="V385" s="140">
        <f>U370</f>
        <v>6</v>
      </c>
      <c r="W385" s="134">
        <f t="shared" si="35"/>
        <v>6</v>
      </c>
      <c r="X385" s="138"/>
      <c r="Y385" s="139"/>
      <c r="Z385" s="558">
        <f t="shared" si="31"/>
        <v>18</v>
      </c>
      <c r="AA385" s="559"/>
    </row>
    <row r="386" spans="1:27" ht="58" customHeight="1">
      <c r="A386" s="206"/>
      <c r="B386" s="405"/>
      <c r="C386" s="404">
        <v>43678</v>
      </c>
      <c r="D386" s="126"/>
      <c r="E386" s="127" t="s">
        <v>67</v>
      </c>
      <c r="F386" s="502">
        <v>0.29166666666666669</v>
      </c>
      <c r="G386" s="503"/>
      <c r="H386" s="502">
        <v>0.79166666666666663</v>
      </c>
      <c r="I386" s="504">
        <f t="shared" si="36"/>
        <v>24.5</v>
      </c>
      <c r="J386" s="505">
        <f t="shared" si="32"/>
        <v>23.458333333333332</v>
      </c>
      <c r="K386" s="156"/>
      <c r="L386" s="157"/>
      <c r="M386" s="158"/>
      <c r="N386" s="159"/>
      <c r="O386" s="132">
        <v>1</v>
      </c>
      <c r="P386" s="140">
        <f>O370</f>
        <v>6</v>
      </c>
      <c r="Q386" s="134">
        <f t="shared" si="33"/>
        <v>6</v>
      </c>
      <c r="R386" s="135">
        <v>1</v>
      </c>
      <c r="S386" s="141">
        <f>R370</f>
        <v>6</v>
      </c>
      <c r="T386" s="134">
        <f t="shared" si="34"/>
        <v>6</v>
      </c>
      <c r="U386" s="137">
        <v>1</v>
      </c>
      <c r="V386" s="140">
        <f>U370</f>
        <v>6</v>
      </c>
      <c r="W386" s="134">
        <f t="shared" si="35"/>
        <v>6</v>
      </c>
      <c r="X386" s="138"/>
      <c r="Y386" s="139"/>
      <c r="Z386" s="558">
        <f t="shared" si="31"/>
        <v>18</v>
      </c>
      <c r="AA386" s="559"/>
    </row>
    <row r="387" spans="1:27" ht="58" customHeight="1">
      <c r="A387" s="206"/>
      <c r="B387" s="405"/>
      <c r="C387" s="404">
        <v>43679</v>
      </c>
      <c r="D387" s="126"/>
      <c r="E387" s="127" t="s">
        <v>67</v>
      </c>
      <c r="F387" s="502">
        <v>0.25</v>
      </c>
      <c r="G387" s="503"/>
      <c r="H387" s="502">
        <v>0.91666666666666663</v>
      </c>
      <c r="I387" s="504">
        <f t="shared" si="36"/>
        <v>24.666666666666668</v>
      </c>
      <c r="J387" s="505">
        <f t="shared" si="32"/>
        <v>23.291666666666668</v>
      </c>
      <c r="K387" s="156"/>
      <c r="L387" s="157"/>
      <c r="M387" s="158"/>
      <c r="N387" s="159"/>
      <c r="O387" s="132">
        <v>1</v>
      </c>
      <c r="P387" s="140">
        <f>O370</f>
        <v>6</v>
      </c>
      <c r="Q387" s="134">
        <f t="shared" si="33"/>
        <v>6</v>
      </c>
      <c r="R387" s="135">
        <v>1</v>
      </c>
      <c r="S387" s="141">
        <f>R370</f>
        <v>6</v>
      </c>
      <c r="T387" s="134">
        <f t="shared" si="34"/>
        <v>6</v>
      </c>
      <c r="U387" s="137">
        <v>1</v>
      </c>
      <c r="V387" s="140">
        <f>U370</f>
        <v>6</v>
      </c>
      <c r="W387" s="134">
        <f t="shared" si="35"/>
        <v>6</v>
      </c>
      <c r="X387" s="138"/>
      <c r="Y387" s="139"/>
      <c r="Z387" s="558">
        <f t="shared" si="31"/>
        <v>18</v>
      </c>
      <c r="AA387" s="559"/>
    </row>
    <row r="388" spans="1:27" ht="58" customHeight="1">
      <c r="A388" s="206"/>
      <c r="B388" s="405"/>
      <c r="C388" s="404">
        <v>43680</v>
      </c>
      <c r="D388" s="126"/>
      <c r="E388" s="127" t="s">
        <v>67</v>
      </c>
      <c r="F388" s="502">
        <v>0.20833333333333334</v>
      </c>
      <c r="G388" s="503">
        <v>4.1666666666666664E-2</v>
      </c>
      <c r="H388" s="502">
        <v>0.91666666666666663</v>
      </c>
      <c r="I388" s="504">
        <f t="shared" si="36"/>
        <v>24.75</v>
      </c>
      <c r="J388" s="505">
        <f t="shared" si="32"/>
        <v>23.25</v>
      </c>
      <c r="K388" s="156"/>
      <c r="L388" s="157"/>
      <c r="M388" s="158"/>
      <c r="N388" s="159"/>
      <c r="O388" s="132">
        <v>1</v>
      </c>
      <c r="P388" s="140">
        <f>O370</f>
        <v>6</v>
      </c>
      <c r="Q388" s="134">
        <f t="shared" si="33"/>
        <v>6</v>
      </c>
      <c r="R388" s="135">
        <v>1</v>
      </c>
      <c r="S388" s="141">
        <f>R370</f>
        <v>6</v>
      </c>
      <c r="T388" s="134">
        <f t="shared" si="34"/>
        <v>6</v>
      </c>
      <c r="U388" s="137">
        <v>1</v>
      </c>
      <c r="V388" s="140">
        <f>U370</f>
        <v>6</v>
      </c>
      <c r="W388" s="134">
        <f t="shared" si="35"/>
        <v>6</v>
      </c>
      <c r="X388" s="138"/>
      <c r="Y388" s="139"/>
      <c r="Z388" s="558">
        <f t="shared" si="31"/>
        <v>18</v>
      </c>
      <c r="AA388" s="559"/>
    </row>
    <row r="389" spans="1:27" ht="58" customHeight="1">
      <c r="A389" s="206"/>
      <c r="B389" s="405"/>
      <c r="C389" s="404">
        <v>43681</v>
      </c>
      <c r="D389" s="126"/>
      <c r="E389" s="127" t="s">
        <v>67</v>
      </c>
      <c r="F389" s="502">
        <v>0.16666666666666666</v>
      </c>
      <c r="G389" s="503"/>
      <c r="H389" s="502">
        <v>0.83333333333333337</v>
      </c>
      <c r="I389" s="504">
        <f t="shared" si="36"/>
        <v>24.666666666666668</v>
      </c>
      <c r="J389" s="505" t="str">
        <f t="shared" si="32"/>
        <v>00:00</v>
      </c>
      <c r="K389" s="156"/>
      <c r="L389" s="157"/>
      <c r="M389" s="158"/>
      <c r="N389" s="159"/>
      <c r="O389" s="132">
        <v>1</v>
      </c>
      <c r="P389" s="140">
        <f>O370</f>
        <v>6</v>
      </c>
      <c r="Q389" s="134">
        <f t="shared" si="33"/>
        <v>6</v>
      </c>
      <c r="R389" s="135">
        <v>1</v>
      </c>
      <c r="S389" s="141">
        <f>R370</f>
        <v>6</v>
      </c>
      <c r="T389" s="134">
        <f t="shared" si="34"/>
        <v>6</v>
      </c>
      <c r="U389" s="137">
        <v>1</v>
      </c>
      <c r="V389" s="140">
        <f>U370</f>
        <v>6</v>
      </c>
      <c r="W389" s="134">
        <f t="shared" si="35"/>
        <v>6</v>
      </c>
      <c r="X389" s="138"/>
      <c r="Y389" s="139"/>
      <c r="Z389" s="558">
        <f t="shared" si="31"/>
        <v>18</v>
      </c>
      <c r="AA389" s="559"/>
    </row>
    <row r="390" spans="1:27" ht="58" customHeight="1" thickBot="1">
      <c r="A390" s="206"/>
      <c r="B390" s="403"/>
      <c r="C390" s="404">
        <v>43682</v>
      </c>
      <c r="D390" s="126"/>
      <c r="E390" s="127" t="s">
        <v>67</v>
      </c>
      <c r="F390" s="498" t="s">
        <v>69</v>
      </c>
      <c r="G390" s="499"/>
      <c r="H390" s="498"/>
      <c r="I390" s="500" t="str">
        <f t="shared" si="36"/>
        <v>00:00</v>
      </c>
      <c r="J390" s="501"/>
      <c r="K390" s="128"/>
      <c r="L390" s="129"/>
      <c r="M390" s="130"/>
      <c r="N390" s="131"/>
      <c r="O390" s="132">
        <v>1</v>
      </c>
      <c r="P390" s="133">
        <f>O370</f>
        <v>6</v>
      </c>
      <c r="Q390" s="134">
        <f t="shared" si="33"/>
        <v>6</v>
      </c>
      <c r="R390" s="135">
        <v>1</v>
      </c>
      <c r="S390" s="136">
        <f>R370</f>
        <v>6</v>
      </c>
      <c r="T390" s="134">
        <f t="shared" si="34"/>
        <v>6</v>
      </c>
      <c r="U390" s="224"/>
      <c r="V390" s="204"/>
      <c r="W390" s="205"/>
      <c r="X390" s="138"/>
      <c r="Y390" s="139"/>
      <c r="Z390" s="560">
        <f t="shared" si="31"/>
        <v>12</v>
      </c>
      <c r="AA390" s="561"/>
    </row>
    <row r="391" spans="1:27" ht="9" customHeight="1">
      <c r="A391" s="206"/>
      <c r="B391" s="207"/>
      <c r="C391" s="207"/>
      <c r="D391" s="98"/>
      <c r="E391" s="98"/>
      <c r="F391" s="99" t="s">
        <v>37</v>
      </c>
      <c r="G391" s="97"/>
      <c r="H391" s="97"/>
      <c r="I391" s="96"/>
      <c r="J391" s="97"/>
      <c r="K391" s="282"/>
      <c r="L391" s="282"/>
      <c r="M391" s="282"/>
      <c r="N391" s="282"/>
      <c r="O391" s="282"/>
      <c r="P391" s="282"/>
      <c r="Q391" s="98"/>
      <c r="R391" s="283"/>
      <c r="S391" s="282"/>
      <c r="T391" s="98"/>
      <c r="U391" s="283"/>
      <c r="V391" s="282"/>
      <c r="W391" s="96"/>
      <c r="X391" s="96"/>
      <c r="Y391" s="284"/>
      <c r="Z391" s="508"/>
      <c r="AA391" s="246"/>
    </row>
    <row r="392" spans="1:27" ht="17" customHeight="1">
      <c r="A392" s="206"/>
      <c r="B392" s="216"/>
      <c r="C392" s="216"/>
      <c r="D392" s="83"/>
      <c r="E392" s="83"/>
      <c r="F392" s="286"/>
      <c r="G392" s="286"/>
      <c r="H392" s="286"/>
      <c r="I392" s="287"/>
      <c r="J392" s="286"/>
      <c r="K392" s="83"/>
      <c r="L392" s="83"/>
      <c r="M392" s="83"/>
      <c r="N392" s="83"/>
      <c r="O392" s="83"/>
      <c r="P392" s="83"/>
      <c r="Q392" s="83"/>
      <c r="R392" s="288"/>
      <c r="S392" s="83"/>
      <c r="T392" s="83"/>
      <c r="U392" s="288"/>
      <c r="V392" s="83"/>
      <c r="W392" s="104"/>
      <c r="X392" s="104"/>
      <c r="Y392" s="289"/>
      <c r="Z392" s="508"/>
      <c r="AA392" s="246"/>
    </row>
    <row r="393" spans="1:27" ht="65" customHeight="1">
      <c r="A393" s="206"/>
      <c r="C393" s="520" t="s">
        <v>38</v>
      </c>
      <c r="D393" s="142">
        <f>SUM(D376:D390)</f>
        <v>3600</v>
      </c>
      <c r="E393" s="177"/>
      <c r="F393" s="178" t="s">
        <v>37</v>
      </c>
      <c r="G393" s="179"/>
      <c r="H393" s="179"/>
      <c r="I393" s="138"/>
      <c r="J393" s="520" t="s">
        <v>38</v>
      </c>
      <c r="K393" s="143">
        <f>SUM(K376:K390)</f>
        <v>6</v>
      </c>
      <c r="L393" s="143">
        <f>SUM(L376:L390)</f>
        <v>6</v>
      </c>
      <c r="M393" s="143">
        <f>SUM(M376:M390)</f>
        <v>6</v>
      </c>
      <c r="N393" s="146">
        <f>SUM(N376:N390)</f>
        <v>6</v>
      </c>
      <c r="O393" s="147">
        <f>SUM(O376:O390)</f>
        <v>15</v>
      </c>
      <c r="P393" s="148"/>
      <c r="Q393" s="134">
        <f>SUM(Q376:Q390)</f>
        <v>90</v>
      </c>
      <c r="R393" s="147">
        <f>SUM(R376:R390)</f>
        <v>15</v>
      </c>
      <c r="S393" s="148"/>
      <c r="T393" s="149">
        <f>SUM(T376:T390)</f>
        <v>90</v>
      </c>
      <c r="U393" s="160">
        <f>SUM(U376:U390)</f>
        <v>14</v>
      </c>
      <c r="V393" s="148"/>
      <c r="W393" s="151">
        <f>SUM(SUM(W376:W390))</f>
        <v>84</v>
      </c>
      <c r="X393" s="180"/>
      <c r="Y393" s="520" t="s">
        <v>47</v>
      </c>
      <c r="Z393" s="562">
        <f>SUM(Z376:Z390)</f>
        <v>3876</v>
      </c>
      <c r="AA393" s="563"/>
    </row>
    <row r="394" spans="1:27" ht="17" customHeight="1">
      <c r="A394" s="206"/>
      <c r="B394" s="222"/>
      <c r="C394" s="181"/>
      <c r="D394" s="171"/>
      <c r="E394" s="171"/>
      <c r="F394" s="182"/>
      <c r="G394" s="182"/>
      <c r="H394" s="182"/>
      <c r="I394" s="183"/>
      <c r="J394" s="182"/>
      <c r="K394" s="171"/>
      <c r="L394" s="171"/>
      <c r="M394" s="171"/>
      <c r="N394" s="171"/>
      <c r="O394" s="171"/>
      <c r="P394" s="171"/>
      <c r="Q394" s="171"/>
      <c r="R394" s="171"/>
      <c r="S394" s="171"/>
      <c r="T394" s="183"/>
      <c r="U394" s="171"/>
      <c r="V394" s="171"/>
      <c r="W394" s="184"/>
      <c r="X394" s="184"/>
      <c r="Y394" s="152"/>
      <c r="Z394" s="506"/>
      <c r="AA394" s="246"/>
    </row>
    <row r="395" spans="1:27" ht="65" customHeight="1">
      <c r="A395" s="206"/>
      <c r="B395" s="222"/>
      <c r="C395" s="185"/>
      <c r="D395" s="171"/>
      <c r="E395" s="171"/>
      <c r="F395" s="182"/>
      <c r="G395" s="182"/>
      <c r="H395" s="182"/>
      <c r="I395" s="183"/>
      <c r="J395" s="182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84"/>
      <c r="X395" s="184"/>
      <c r="Y395" s="519" t="s">
        <v>5</v>
      </c>
      <c r="Z395" s="562">
        <f>IF(U358="sem retenção","0,00 €",Z393*U358)</f>
        <v>232.56</v>
      </c>
      <c r="AA395" s="563"/>
    </row>
    <row r="396" spans="1:27" ht="17" customHeight="1">
      <c r="A396" s="206"/>
      <c r="B396" s="222"/>
      <c r="C396" s="185"/>
      <c r="D396" s="171"/>
      <c r="E396" s="171"/>
      <c r="F396" s="182"/>
      <c r="G396" s="182"/>
      <c r="H396" s="182"/>
      <c r="I396" s="183"/>
      <c r="J396" s="182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84"/>
      <c r="X396" s="184"/>
      <c r="Y396" s="170"/>
      <c r="Z396" s="507"/>
      <c r="AA396" s="246"/>
    </row>
    <row r="397" spans="1:27" ht="65" customHeight="1">
      <c r="A397" s="206"/>
      <c r="B397" s="222"/>
      <c r="C397" s="185"/>
      <c r="D397" s="171"/>
      <c r="E397" s="171"/>
      <c r="F397" s="182"/>
      <c r="G397" s="182"/>
      <c r="H397" s="182"/>
      <c r="I397" s="183"/>
      <c r="J397" s="182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84"/>
      <c r="X397" s="184"/>
      <c r="Y397" s="519" t="s">
        <v>6</v>
      </c>
      <c r="Z397" s="562">
        <f>IF(U360="isento","0,00 €",Z393*U360)</f>
        <v>232.56</v>
      </c>
      <c r="AA397" s="563"/>
    </row>
    <row r="398" spans="1:27" ht="17" customHeight="1">
      <c r="A398" s="206"/>
      <c r="B398" s="222"/>
      <c r="C398" s="185"/>
      <c r="D398" s="171"/>
      <c r="E398" s="171"/>
      <c r="F398" s="182"/>
      <c r="G398" s="182"/>
      <c r="H398" s="182"/>
      <c r="I398" s="183"/>
      <c r="J398" s="182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84"/>
      <c r="X398" s="184"/>
      <c r="Y398" s="170"/>
      <c r="Z398" s="507"/>
      <c r="AA398" s="246"/>
    </row>
    <row r="399" spans="1:27" ht="65" customHeight="1">
      <c r="A399" s="206"/>
      <c r="B399" s="216"/>
      <c r="C399" s="111"/>
      <c r="D399" s="186"/>
      <c r="E399" s="186"/>
      <c r="F399" s="17"/>
      <c r="G399" s="187"/>
      <c r="H399" s="17"/>
      <c r="I399" s="188"/>
      <c r="J399" s="17"/>
      <c r="K399" s="189"/>
      <c r="L399" s="189"/>
      <c r="M399" s="189"/>
      <c r="N399" s="17"/>
      <c r="O399" s="17"/>
      <c r="P399" s="17"/>
      <c r="Q399" s="16"/>
      <c r="R399" s="16"/>
      <c r="S399" s="16"/>
      <c r="T399" s="16"/>
      <c r="U399" s="16"/>
      <c r="V399" s="16"/>
      <c r="W399" s="184"/>
      <c r="X399" s="184"/>
      <c r="Y399" s="520" t="s">
        <v>46</v>
      </c>
      <c r="Z399" s="556">
        <f>Z393-Z395+Z397</f>
        <v>3876</v>
      </c>
      <c r="AA399" s="557"/>
    </row>
    <row r="400" spans="1:27" ht="31" customHeight="1">
      <c r="A400" s="206"/>
      <c r="B400" s="216"/>
      <c r="C400" s="216"/>
      <c r="D400" s="290"/>
      <c r="E400" s="290"/>
      <c r="F400" s="18"/>
      <c r="G400" s="291"/>
      <c r="H400" s="18"/>
      <c r="I400" s="292"/>
      <c r="J400" s="18"/>
      <c r="K400" s="293"/>
      <c r="L400" s="293"/>
      <c r="M400" s="293"/>
      <c r="N400" s="18"/>
      <c r="O400" s="18"/>
      <c r="P400" s="18"/>
      <c r="Q400" s="4"/>
      <c r="R400" s="4"/>
      <c r="S400" s="4"/>
      <c r="T400" s="4"/>
      <c r="U400" s="4"/>
      <c r="V400" s="4"/>
      <c r="W400" s="220"/>
      <c r="X400" s="220"/>
      <c r="Y400" s="294"/>
      <c r="Z400" s="295"/>
      <c r="AA400" s="4"/>
    </row>
    <row r="401" spans="1:214" ht="44" customHeight="1">
      <c r="A401" s="206"/>
      <c r="B401" s="296"/>
      <c r="C401" s="296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4"/>
    </row>
    <row r="402" spans="1:214" ht="44" customHeight="1">
      <c r="A402" s="206"/>
      <c r="B402" s="296"/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4"/>
    </row>
    <row r="403" spans="1:214" ht="31" customHeight="1">
      <c r="A403" s="206"/>
      <c r="B403" s="216"/>
      <c r="C403" s="216"/>
      <c r="D403" s="290"/>
      <c r="E403" s="290"/>
      <c r="F403" s="18"/>
      <c r="G403" s="291"/>
      <c r="H403" s="18"/>
      <c r="I403" s="292"/>
      <c r="J403" s="18"/>
      <c r="K403" s="293"/>
      <c r="L403" s="293"/>
      <c r="M403" s="293"/>
      <c r="N403" s="18"/>
      <c r="O403" s="18"/>
      <c r="P403" s="18"/>
      <c r="Q403" s="4"/>
      <c r="R403" s="4"/>
      <c r="S403" s="4"/>
      <c r="T403" s="4"/>
      <c r="U403" s="4"/>
      <c r="V403" s="4"/>
      <c r="W403" s="220"/>
      <c r="X403" s="220"/>
      <c r="Y403" s="294"/>
      <c r="Z403" s="295"/>
      <c r="AA403" s="4"/>
    </row>
    <row r="404" spans="1:214" ht="31" customHeight="1">
      <c r="A404" s="206"/>
      <c r="B404" s="216"/>
      <c r="C404" s="216"/>
      <c r="D404" s="290"/>
      <c r="E404" s="290"/>
      <c r="F404" s="18"/>
      <c r="G404" s="291"/>
      <c r="H404" s="18"/>
      <c r="I404" s="292"/>
      <c r="J404" s="18"/>
      <c r="K404" s="293"/>
      <c r="L404" s="293"/>
      <c r="M404" s="293"/>
      <c r="N404" s="18"/>
      <c r="O404" s="18"/>
      <c r="P404" s="18"/>
      <c r="Q404" s="4"/>
      <c r="R404" s="4"/>
      <c r="S404" s="4"/>
      <c r="T404" s="4"/>
      <c r="U404" s="4"/>
      <c r="V404" s="4"/>
      <c r="W404" s="220"/>
      <c r="X404" s="220"/>
      <c r="Y404" s="294"/>
      <c r="Z404" s="295"/>
      <c r="AA404" s="4"/>
    </row>
    <row r="405" spans="1:214" ht="44" customHeight="1">
      <c r="A405" s="206"/>
      <c r="B405" s="296"/>
      <c r="C405" s="296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  <c r="X405" s="296"/>
      <c r="Y405" s="296"/>
      <c r="Z405" s="296"/>
      <c r="AA405" s="4"/>
    </row>
    <row r="406" spans="1:214" ht="44" customHeight="1">
      <c r="A406" s="206"/>
      <c r="B406" s="296"/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  <c r="X406" s="296"/>
      <c r="Y406" s="296"/>
      <c r="Z406" s="296"/>
      <c r="AA406" s="4"/>
    </row>
    <row r="407" spans="1:214" ht="44" customHeight="1">
      <c r="A407" s="206"/>
      <c r="B407" s="296"/>
      <c r="C407" s="296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  <c r="X407" s="296"/>
      <c r="Y407" s="296"/>
      <c r="Z407" s="296"/>
      <c r="AA407" s="4"/>
    </row>
    <row r="408" spans="1:214" ht="13" customHeight="1">
      <c r="A408" s="206"/>
      <c r="B408" s="238"/>
      <c r="C408" s="239"/>
      <c r="D408" s="239"/>
      <c r="E408" s="239"/>
      <c r="F408" s="240"/>
      <c r="G408" s="239"/>
      <c r="H408" s="241"/>
      <c r="I408" s="241"/>
      <c r="J408" s="242"/>
      <c r="K408" s="239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43"/>
      <c r="X408" s="216"/>
      <c r="Y408" s="216"/>
      <c r="Z408" s="216"/>
      <c r="AA408" s="4"/>
    </row>
    <row r="409" spans="1:214" ht="14" customHeight="1">
      <c r="A409" s="206"/>
      <c r="B409" s="235"/>
      <c r="C409" s="237"/>
      <c r="D409" s="115"/>
      <c r="E409" s="115"/>
      <c r="F409" s="233"/>
      <c r="G409" s="115"/>
      <c r="H409" s="236"/>
      <c r="I409" s="236"/>
      <c r="J409" s="23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216"/>
      <c r="X409" s="216"/>
      <c r="Y409" s="216"/>
      <c r="Z409" s="216"/>
      <c r="AA409" s="4"/>
    </row>
    <row r="410" spans="1:214" s="251" customFormat="1" ht="65" customHeight="1">
      <c r="A410" s="206"/>
      <c r="B410" s="263"/>
      <c r="C410" s="264"/>
      <c r="E410" s="265"/>
      <c r="F410" s="420" t="s">
        <v>42</v>
      </c>
      <c r="G410" s="599" t="s">
        <v>83</v>
      </c>
      <c r="H410" s="599"/>
      <c r="I410" s="599"/>
      <c r="J410" s="599"/>
      <c r="K410" s="599"/>
      <c r="L410" s="599"/>
      <c r="M410" s="599"/>
      <c r="N410" s="260"/>
      <c r="O410" s="85"/>
      <c r="P410" s="47"/>
      <c r="Q410" s="261"/>
      <c r="R410" s="600" t="s">
        <v>44</v>
      </c>
      <c r="S410" s="601"/>
      <c r="T410" s="602"/>
      <c r="U410" s="603">
        <f ca="1">TODAY()</f>
        <v>44069</v>
      </c>
      <c r="V410" s="604"/>
      <c r="W410" s="605"/>
      <c r="X410" s="249"/>
      <c r="Y410" s="249"/>
      <c r="Z410" s="249"/>
      <c r="AA410" s="250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</row>
    <row r="411" spans="1:214" ht="10" customHeight="1">
      <c r="A411" s="206"/>
      <c r="B411" s="266"/>
      <c r="C411" s="267"/>
      <c r="E411" s="268"/>
      <c r="F411" s="421"/>
      <c r="G411" s="424"/>
      <c r="H411" s="425"/>
      <c r="I411" s="425"/>
      <c r="J411" s="426"/>
      <c r="K411" s="427"/>
      <c r="L411" s="427"/>
      <c r="M411" s="427"/>
      <c r="N411" s="112"/>
      <c r="O411" s="112"/>
      <c r="P411" s="262"/>
      <c r="Q411" s="112"/>
      <c r="R411" s="111"/>
      <c r="S411" s="16"/>
      <c r="T411" s="16"/>
      <c r="U411" s="112"/>
      <c r="V411" s="16"/>
      <c r="W411" s="111"/>
      <c r="X411" s="216"/>
      <c r="Y411" s="216"/>
      <c r="Z411" s="216"/>
      <c r="AA411" s="4"/>
    </row>
    <row r="412" spans="1:214" s="251" customFormat="1" ht="65" customHeight="1">
      <c r="A412" s="206"/>
      <c r="B412" s="269"/>
      <c r="C412" s="267"/>
      <c r="E412" s="265"/>
      <c r="F412" s="420" t="s">
        <v>14</v>
      </c>
      <c r="G412" s="606" t="s">
        <v>85</v>
      </c>
      <c r="H412" s="606"/>
      <c r="I412" s="606"/>
      <c r="J412" s="606"/>
      <c r="K412" s="606"/>
      <c r="L412" s="606"/>
      <c r="M412" s="606"/>
      <c r="N412" s="46"/>
      <c r="O412" s="46"/>
      <c r="P412" s="47"/>
      <c r="Q412" s="47"/>
      <c r="R412" s="47"/>
      <c r="S412" s="47"/>
      <c r="T412" s="47"/>
      <c r="U412" s="47"/>
      <c r="V412" s="47"/>
      <c r="W412" s="47"/>
      <c r="X412" s="249"/>
      <c r="Y412" s="249"/>
      <c r="Z412" s="249"/>
      <c r="AA412" s="250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</row>
    <row r="413" spans="1:214" s="251" customFormat="1" ht="15" customHeight="1">
      <c r="A413" s="206"/>
      <c r="B413" s="270"/>
      <c r="C413" s="271"/>
      <c r="E413" s="272"/>
      <c r="F413" s="420"/>
      <c r="G413" s="432"/>
      <c r="H413" s="432"/>
      <c r="I413" s="432"/>
      <c r="J413" s="432"/>
      <c r="K413" s="432"/>
      <c r="L413" s="432"/>
      <c r="M413" s="432"/>
      <c r="N413" s="46"/>
      <c r="O413" s="46"/>
      <c r="P413" s="47"/>
      <c r="Q413" s="113"/>
      <c r="R413" s="113"/>
      <c r="S413" s="84"/>
      <c r="T413" s="84"/>
      <c r="U413" s="114"/>
      <c r="V413" s="84"/>
      <c r="W413" s="85"/>
      <c r="X413" s="249"/>
      <c r="Y413" s="249"/>
      <c r="Z413" s="249"/>
      <c r="AA413" s="250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</row>
    <row r="414" spans="1:214" s="251" customFormat="1" ht="65" customHeight="1">
      <c r="A414" s="206"/>
      <c r="B414" s="269"/>
      <c r="C414" s="267"/>
      <c r="E414" s="265"/>
      <c r="F414" s="420" t="s">
        <v>43</v>
      </c>
      <c r="G414" s="570" t="s">
        <v>106</v>
      </c>
      <c r="H414" s="570"/>
      <c r="I414" s="570"/>
      <c r="J414" s="570"/>
      <c r="K414" s="570"/>
      <c r="L414" s="570"/>
      <c r="M414" s="570"/>
      <c r="N414" s="46"/>
      <c r="O414" s="46"/>
      <c r="P414" s="47"/>
      <c r="Q414" s="84"/>
      <c r="R414" s="47"/>
      <c r="S414" s="47"/>
      <c r="T414" s="47"/>
      <c r="U414" s="587" t="s">
        <v>13</v>
      </c>
      <c r="V414" s="588"/>
      <c r="W414" s="589"/>
      <c r="X414" s="249"/>
      <c r="Y414" s="249"/>
      <c r="Z414" s="249"/>
      <c r="AA414" s="250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</row>
    <row r="415" spans="1:214" s="251" customFormat="1" ht="15" customHeight="1">
      <c r="A415" s="206"/>
      <c r="B415" s="269"/>
      <c r="C415" s="267"/>
      <c r="E415" s="272"/>
      <c r="F415" s="420"/>
      <c r="G415" s="432"/>
      <c r="H415" s="432"/>
      <c r="I415" s="432"/>
      <c r="J415" s="432"/>
      <c r="K415" s="432"/>
      <c r="L415" s="432"/>
      <c r="M415" s="432"/>
      <c r="N415" s="46"/>
      <c r="O415" s="46"/>
      <c r="P415" s="47"/>
      <c r="Q415" s="84"/>
      <c r="R415" s="84"/>
      <c r="S415" s="85"/>
      <c r="T415" s="84"/>
      <c r="U415" s="114"/>
      <c r="V415" s="84"/>
      <c r="W415" s="85"/>
      <c r="X415" s="249"/>
      <c r="Y415" s="249"/>
      <c r="Z415" s="249"/>
      <c r="AA415" s="250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</row>
    <row r="416" spans="1:214" s="251" customFormat="1" ht="65" customHeight="1">
      <c r="A416" s="206"/>
      <c r="B416" s="612"/>
      <c r="C416" s="613"/>
      <c r="E416" s="265"/>
      <c r="F416" s="420" t="s">
        <v>15</v>
      </c>
      <c r="G416" s="570" t="s">
        <v>16</v>
      </c>
      <c r="H416" s="570"/>
      <c r="I416" s="570"/>
      <c r="J416" s="570"/>
      <c r="K416" s="570"/>
      <c r="L416" s="570"/>
      <c r="M416" s="570"/>
      <c r="N416" s="46"/>
      <c r="O416" s="46"/>
      <c r="P416" s="47"/>
      <c r="Q416" s="47"/>
      <c r="R416" s="564" t="s">
        <v>5</v>
      </c>
      <c r="S416" s="565"/>
      <c r="T416" s="566"/>
      <c r="U416" s="567">
        <v>7.0000000000000007E-2</v>
      </c>
      <c r="V416" s="568"/>
      <c r="W416" s="569"/>
      <c r="X416" s="249"/>
      <c r="Y416" s="249"/>
      <c r="Z416" s="249"/>
      <c r="AA416" s="250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</row>
    <row r="417" spans="1:214" s="251" customFormat="1" ht="15" customHeight="1">
      <c r="A417" s="206"/>
      <c r="B417" s="273"/>
      <c r="C417" s="274"/>
      <c r="E417" s="275"/>
      <c r="F417" s="422"/>
      <c r="G417" s="433"/>
      <c r="H417" s="434"/>
      <c r="I417" s="434"/>
      <c r="J417" s="434"/>
      <c r="K417" s="434"/>
      <c r="L417" s="434"/>
      <c r="M417" s="434"/>
      <c r="N417" s="46"/>
      <c r="O417" s="46"/>
      <c r="P417" s="47"/>
      <c r="Q417" s="47"/>
      <c r="R417" s="45"/>
      <c r="S417" s="46"/>
      <c r="T417" s="47"/>
      <c r="U417" s="12"/>
      <c r="V417" s="175"/>
      <c r="W417" s="176"/>
      <c r="X417" s="249"/>
      <c r="Y417" s="249"/>
      <c r="Z417" s="249"/>
      <c r="AA417" s="250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</row>
    <row r="418" spans="1:214" s="258" customFormat="1" ht="65" customHeight="1">
      <c r="A418" s="206"/>
      <c r="B418" s="276"/>
      <c r="C418" s="277"/>
      <c r="E418" s="265"/>
      <c r="F418" s="420" t="s">
        <v>17</v>
      </c>
      <c r="G418" s="570" t="s">
        <v>18</v>
      </c>
      <c r="H418" s="570"/>
      <c r="I418" s="570"/>
      <c r="J418" s="570"/>
      <c r="K418" s="570"/>
      <c r="L418" s="570"/>
      <c r="M418" s="570"/>
      <c r="N418" s="46"/>
      <c r="O418" s="46"/>
      <c r="P418" s="259"/>
      <c r="Q418" s="259"/>
      <c r="R418" s="564" t="s">
        <v>6</v>
      </c>
      <c r="S418" s="565"/>
      <c r="T418" s="566"/>
      <c r="U418" s="567">
        <v>7.0000000000000007E-2</v>
      </c>
      <c r="V418" s="568"/>
      <c r="W418" s="569"/>
      <c r="X418" s="256"/>
      <c r="Y418" s="256"/>
      <c r="Z418" s="256"/>
      <c r="AA418" s="257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</row>
    <row r="419" spans="1:214" s="251" customFormat="1" ht="15" customHeight="1">
      <c r="A419" s="206"/>
      <c r="B419" s="278"/>
      <c r="C419" s="274"/>
      <c r="E419" s="279"/>
      <c r="F419" s="423"/>
      <c r="G419" s="433"/>
      <c r="H419" s="436"/>
      <c r="I419" s="434"/>
      <c r="J419" s="434"/>
      <c r="K419" s="434"/>
      <c r="L419" s="434"/>
      <c r="M419" s="434"/>
      <c r="N419" s="46"/>
      <c r="O419" s="46"/>
      <c r="P419" s="46"/>
      <c r="Q419" s="47"/>
      <c r="R419" s="46"/>
      <c r="S419" s="46"/>
      <c r="T419" s="47"/>
      <c r="U419" s="246"/>
      <c r="V419" s="247"/>
      <c r="W419" s="248"/>
      <c r="X419" s="249"/>
      <c r="Y419" s="249"/>
      <c r="Z419" s="249"/>
      <c r="AA419" s="250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</row>
    <row r="420" spans="1:214" s="228" customFormat="1" ht="65" customHeight="1">
      <c r="A420" s="206"/>
      <c r="B420" s="280"/>
      <c r="C420" s="281"/>
      <c r="E420" s="265"/>
      <c r="F420" s="420" t="s">
        <v>19</v>
      </c>
      <c r="G420" s="570" t="s">
        <v>20</v>
      </c>
      <c r="H420" s="570"/>
      <c r="I420" s="570"/>
      <c r="J420" s="570"/>
      <c r="K420" s="570"/>
      <c r="L420" s="570"/>
      <c r="M420" s="570"/>
      <c r="N420" s="46"/>
      <c r="O420" s="252"/>
      <c r="P420" s="14"/>
      <c r="Q420" s="253"/>
      <c r="R420" s="587" t="s">
        <v>12</v>
      </c>
      <c r="S420" s="588"/>
      <c r="T420" s="589"/>
      <c r="U420" s="590">
        <f>Z457</f>
        <v>5222</v>
      </c>
      <c r="V420" s="591"/>
      <c r="W420" s="592"/>
      <c r="X420" s="254"/>
      <c r="Y420" s="254"/>
      <c r="Z420" s="254"/>
      <c r="AA420" s="255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</row>
    <row r="421" spans="1:214" ht="16" customHeight="1">
      <c r="A421" s="206"/>
      <c r="B421" s="233"/>
      <c r="C421" s="234"/>
      <c r="D421" s="86"/>
      <c r="E421" s="235"/>
      <c r="F421" s="115"/>
      <c r="G421" s="236"/>
      <c r="H421" s="236"/>
      <c r="I421" s="235"/>
      <c r="J421" s="236"/>
      <c r="K421" s="115"/>
      <c r="L421" s="115"/>
      <c r="M421" s="115"/>
      <c r="N421" s="115"/>
      <c r="O421" s="115"/>
      <c r="P421" s="115"/>
      <c r="Q421" s="235"/>
      <c r="R421" s="115"/>
      <c r="S421" s="115"/>
      <c r="T421" s="235"/>
      <c r="U421" s="115"/>
      <c r="V421" s="115"/>
      <c r="W421" s="237"/>
      <c r="X421" s="237"/>
      <c r="Y421" s="216"/>
      <c r="Z421" s="216"/>
      <c r="AA421" s="4"/>
    </row>
    <row r="422" spans="1:214" ht="7" customHeight="1">
      <c r="A422" s="206"/>
      <c r="B422" s="238"/>
      <c r="C422" s="239"/>
      <c r="D422" s="239"/>
      <c r="E422" s="239"/>
      <c r="F422" s="240"/>
      <c r="G422" s="239"/>
      <c r="H422" s="241"/>
      <c r="I422" s="241"/>
      <c r="J422" s="242"/>
      <c r="K422" s="239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43"/>
      <c r="X422" s="216"/>
      <c r="Y422" s="216"/>
      <c r="Z422" s="216"/>
      <c r="AA422" s="4"/>
    </row>
    <row r="423" spans="1:214" ht="47" customHeight="1">
      <c r="A423" s="206"/>
      <c r="B423" s="233"/>
      <c r="C423" s="233"/>
      <c r="D423" s="235"/>
      <c r="E423" s="235"/>
      <c r="F423" s="115"/>
      <c r="G423" s="236"/>
      <c r="H423" s="236"/>
      <c r="I423" s="235"/>
      <c r="J423" s="236"/>
      <c r="K423" s="115"/>
      <c r="L423" s="115"/>
      <c r="M423" s="115"/>
      <c r="N423" s="115"/>
      <c r="O423" s="115"/>
      <c r="P423" s="115"/>
      <c r="Q423" s="235"/>
      <c r="R423" s="115"/>
      <c r="S423" s="115"/>
      <c r="T423" s="235"/>
      <c r="U423" s="115"/>
      <c r="V423" s="115"/>
      <c r="W423" s="235"/>
      <c r="X423" s="235"/>
      <c r="Y423" s="222"/>
      <c r="Z423" s="4"/>
      <c r="AA423" s="4"/>
    </row>
    <row r="424" spans="1:214" ht="85" customHeight="1">
      <c r="A424" s="206"/>
      <c r="B424" s="406" t="s">
        <v>54</v>
      </c>
      <c r="C424" s="48"/>
      <c r="D424" s="86"/>
      <c r="E424" s="86"/>
      <c r="F424" s="87"/>
      <c r="G424" s="88"/>
      <c r="H424" s="88"/>
      <c r="I424" s="86"/>
      <c r="J424" s="88"/>
      <c r="K424" s="87"/>
      <c r="L424" s="87"/>
      <c r="M424" s="87"/>
      <c r="N424" s="87"/>
      <c r="O424" s="87"/>
      <c r="P424" s="87"/>
      <c r="Q424" s="86"/>
      <c r="R424" s="87"/>
      <c r="S424" s="87"/>
      <c r="T424" s="86"/>
      <c r="U424" s="87"/>
      <c r="V424" s="87"/>
      <c r="W424" s="86"/>
      <c r="X424" s="86"/>
      <c r="Y424" s="116"/>
      <c r="Z424" s="93"/>
      <c r="AA424" s="93"/>
    </row>
    <row r="425" spans="1:214" ht="77" customHeight="1" thickBot="1">
      <c r="A425" s="206"/>
      <c r="B425" s="402">
        <v>7</v>
      </c>
      <c r="C425" s="49"/>
      <c r="D425" s="89"/>
      <c r="E425" s="89"/>
      <c r="F425" s="51"/>
      <c r="G425" s="90"/>
      <c r="H425" s="51"/>
      <c r="I425" s="91"/>
      <c r="J425" s="51"/>
      <c r="K425" s="92"/>
      <c r="L425" s="92"/>
      <c r="M425" s="92"/>
      <c r="N425" s="51"/>
      <c r="O425" s="51"/>
      <c r="P425" s="7"/>
      <c r="Q425" s="7"/>
      <c r="R425" s="7"/>
      <c r="S425" s="93"/>
      <c r="T425" s="93"/>
      <c r="U425" s="93"/>
      <c r="V425" s="93"/>
      <c r="W425" s="94"/>
      <c r="X425" s="94"/>
      <c r="Y425" s="118"/>
      <c r="Z425" s="244"/>
      <c r="AA425" s="93"/>
    </row>
    <row r="426" spans="1:214" s="232" customFormat="1" ht="98" customHeight="1" thickBot="1">
      <c r="A426" s="206"/>
      <c r="B426" s="50"/>
      <c r="C426" s="51"/>
      <c r="D426" s="51"/>
      <c r="E426" s="51"/>
      <c r="F426" s="51"/>
      <c r="G426" s="93"/>
      <c r="H426" s="93"/>
      <c r="I426" s="571" t="s">
        <v>30</v>
      </c>
      <c r="J426" s="572"/>
      <c r="K426" s="165" t="s">
        <v>36</v>
      </c>
      <c r="L426" s="166" t="s">
        <v>3</v>
      </c>
      <c r="M426" s="167" t="s">
        <v>59</v>
      </c>
      <c r="N426" s="168" t="s">
        <v>60</v>
      </c>
      <c r="O426" s="573" t="s">
        <v>75</v>
      </c>
      <c r="P426" s="574"/>
      <c r="Q426" s="575"/>
      <c r="R426" s="576" t="s">
        <v>76</v>
      </c>
      <c r="S426" s="577"/>
      <c r="T426" s="578"/>
      <c r="U426" s="579" t="s">
        <v>68</v>
      </c>
      <c r="V426" s="580"/>
      <c r="W426" s="581"/>
      <c r="X426" s="117"/>
      <c r="Y426" s="118"/>
      <c r="Z426" s="245"/>
      <c r="AA426" s="93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</row>
    <row r="427" spans="1:214" s="232" customFormat="1" ht="86" customHeight="1" thickBot="1">
      <c r="A427" s="206"/>
      <c r="B427" s="52"/>
      <c r="C427" s="51"/>
      <c r="D427" s="93"/>
      <c r="E427" s="93"/>
      <c r="F427" s="95"/>
      <c r="G427" s="93"/>
      <c r="H427" s="93"/>
      <c r="I427" s="593" t="s">
        <v>39</v>
      </c>
      <c r="J427" s="594"/>
      <c r="K427" s="119" t="s">
        <v>70</v>
      </c>
      <c r="L427" s="120" t="s">
        <v>70</v>
      </c>
      <c r="M427" s="120" t="s">
        <v>70</v>
      </c>
      <c r="N427" s="121" t="s">
        <v>70</v>
      </c>
      <c r="O427" s="595" t="s">
        <v>48</v>
      </c>
      <c r="P427" s="595"/>
      <c r="Q427" s="595"/>
      <c r="R427" s="596" t="s">
        <v>48</v>
      </c>
      <c r="S427" s="597"/>
      <c r="T427" s="598"/>
      <c r="U427" s="595" t="s">
        <v>48</v>
      </c>
      <c r="V427" s="595"/>
      <c r="W427" s="595"/>
      <c r="X427" s="117"/>
      <c r="Y427" s="118"/>
      <c r="Z427" s="245"/>
      <c r="AA427" s="93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</row>
    <row r="428" spans="1:214" s="232" customFormat="1" ht="83" customHeight="1" thickBot="1">
      <c r="A428" s="206"/>
      <c r="B428" s="169" t="s">
        <v>56</v>
      </c>
      <c r="C428" s="416">
        <f>D451/I428</f>
        <v>7</v>
      </c>
      <c r="D428" s="299"/>
      <c r="E428" s="16"/>
      <c r="F428" s="16"/>
      <c r="G428" s="16"/>
      <c r="H428" s="16"/>
      <c r="I428" s="611">
        <v>700</v>
      </c>
      <c r="J428" s="614"/>
      <c r="K428" s="9">
        <v>5</v>
      </c>
      <c r="L428" s="10">
        <v>5</v>
      </c>
      <c r="M428" s="10">
        <v>5</v>
      </c>
      <c r="N428" s="11">
        <v>5</v>
      </c>
      <c r="O428" s="611">
        <v>7</v>
      </c>
      <c r="P428" s="611"/>
      <c r="Q428" s="611"/>
      <c r="R428" s="614">
        <v>7</v>
      </c>
      <c r="S428" s="615"/>
      <c r="T428" s="616"/>
      <c r="U428" s="611">
        <v>7</v>
      </c>
      <c r="V428" s="611"/>
      <c r="W428" s="611"/>
      <c r="X428" s="117"/>
      <c r="Y428" s="93"/>
      <c r="Z428" s="93"/>
      <c r="AA428" s="93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</row>
    <row r="429" spans="1:214" ht="28" customHeight="1">
      <c r="A429" s="206"/>
      <c r="B429" s="93"/>
      <c r="C429" s="93"/>
      <c r="D429" s="93"/>
      <c r="E429" s="93"/>
      <c r="F429" s="225"/>
      <c r="G429" s="50"/>
      <c r="H429" s="225"/>
      <c r="I429" s="226"/>
      <c r="J429" s="225"/>
      <c r="K429" s="93"/>
      <c r="L429" s="93"/>
      <c r="M429" s="93"/>
      <c r="N429" s="93"/>
      <c r="O429" s="93"/>
      <c r="P429" s="7"/>
      <c r="Q429" s="7"/>
      <c r="R429" s="7"/>
      <c r="S429" s="93"/>
      <c r="T429" s="93"/>
      <c r="U429" s="93"/>
      <c r="V429" s="93"/>
      <c r="W429" s="117"/>
      <c r="X429" s="117"/>
      <c r="Y429" s="93"/>
      <c r="Z429" s="93"/>
      <c r="AA429" s="93"/>
    </row>
    <row r="430" spans="1:214" s="228" customFormat="1" ht="28" customHeight="1" thickBot="1">
      <c r="A430" s="206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116"/>
      <c r="Z430" s="93"/>
      <c r="AA430" s="227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</row>
    <row r="431" spans="1:214" s="229" customFormat="1" ht="99" customHeight="1" thickBot="1">
      <c r="A431" s="206"/>
      <c r="B431" s="582" t="s">
        <v>39</v>
      </c>
      <c r="C431" s="617"/>
      <c r="D431" s="161" t="s">
        <v>30</v>
      </c>
      <c r="E431" s="162"/>
      <c r="F431" s="608" t="s">
        <v>28</v>
      </c>
      <c r="G431" s="608"/>
      <c r="H431" s="608"/>
      <c r="I431" s="609" t="s">
        <v>29</v>
      </c>
      <c r="J431" s="610"/>
      <c r="K431" s="517" t="s">
        <v>36</v>
      </c>
      <c r="L431" s="163" t="s">
        <v>3</v>
      </c>
      <c r="M431" s="164" t="s">
        <v>59</v>
      </c>
      <c r="N431" s="518" t="s">
        <v>60</v>
      </c>
      <c r="O431" s="573" t="s">
        <v>75</v>
      </c>
      <c r="P431" s="574"/>
      <c r="Q431" s="575"/>
      <c r="R431" s="576" t="s">
        <v>76</v>
      </c>
      <c r="S431" s="577"/>
      <c r="T431" s="578"/>
      <c r="U431" s="579" t="s">
        <v>68</v>
      </c>
      <c r="V431" s="580"/>
      <c r="W431" s="581"/>
      <c r="X431" s="53"/>
      <c r="Y431" s="584"/>
      <c r="Z431" s="582" t="s">
        <v>2</v>
      </c>
      <c r="AA431" s="583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</row>
    <row r="432" spans="1:214" ht="99" customHeight="1">
      <c r="A432" s="206"/>
      <c r="B432" s="59" t="s">
        <v>40</v>
      </c>
      <c r="C432" s="60" t="s">
        <v>27</v>
      </c>
      <c r="D432" s="61" t="s">
        <v>39</v>
      </c>
      <c r="E432" s="153" t="s">
        <v>67</v>
      </c>
      <c r="F432" s="54" t="s">
        <v>31</v>
      </c>
      <c r="G432" s="55" t="s">
        <v>32</v>
      </c>
      <c r="H432" s="54" t="s">
        <v>33</v>
      </c>
      <c r="I432" s="123" t="s">
        <v>34</v>
      </c>
      <c r="J432" s="122" t="s">
        <v>35</v>
      </c>
      <c r="K432" s="509" t="s">
        <v>41</v>
      </c>
      <c r="L432" s="513" t="s">
        <v>41</v>
      </c>
      <c r="M432" s="514" t="s">
        <v>41</v>
      </c>
      <c r="N432" s="510" t="s">
        <v>41</v>
      </c>
      <c r="O432" s="57" t="s">
        <v>7</v>
      </c>
      <c r="P432" s="56"/>
      <c r="Q432" s="511" t="s">
        <v>8</v>
      </c>
      <c r="R432" s="57" t="s">
        <v>7</v>
      </c>
      <c r="S432" s="56"/>
      <c r="T432" s="511" t="s">
        <v>8</v>
      </c>
      <c r="U432" s="57" t="s">
        <v>7</v>
      </c>
      <c r="V432" s="56"/>
      <c r="W432" s="512" t="s">
        <v>8</v>
      </c>
      <c r="X432" s="58"/>
      <c r="Y432" s="584"/>
      <c r="Z432" s="585" t="s">
        <v>39</v>
      </c>
      <c r="AA432" s="586"/>
    </row>
    <row r="433" spans="1:27" ht="14" customHeight="1">
      <c r="A433" s="206"/>
      <c r="B433" s="216"/>
      <c r="C433" s="216"/>
      <c r="D433" s="216"/>
      <c r="E433" s="216"/>
      <c r="F433" s="217"/>
      <c r="G433" s="217"/>
      <c r="H433" s="217"/>
      <c r="I433" s="218"/>
      <c r="J433" s="230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20"/>
      <c r="X433" s="220"/>
      <c r="Y433" s="221"/>
      <c r="Z433" s="231"/>
      <c r="AA433" s="4"/>
    </row>
    <row r="434" spans="1:27" ht="58" customHeight="1">
      <c r="A434" s="206"/>
      <c r="B434" s="403" t="s">
        <v>45</v>
      </c>
      <c r="C434" s="404">
        <v>43668</v>
      </c>
      <c r="D434" s="126">
        <v>700</v>
      </c>
      <c r="E434" s="127" t="s">
        <v>67</v>
      </c>
      <c r="F434" s="498">
        <v>0.33333333333333331</v>
      </c>
      <c r="G434" s="499">
        <v>4.1666666666666664E-2</v>
      </c>
      <c r="H434" s="498">
        <v>0.83333333333333337</v>
      </c>
      <c r="I434" s="500">
        <f>IF(F434="N","00:00",24+(H434-F434+G434))</f>
        <v>24.541666666666668</v>
      </c>
      <c r="J434" s="501">
        <f>IF(F435="N","00:00",24+(F435-H434))</f>
        <v>23.458333333333332</v>
      </c>
      <c r="K434" s="128">
        <v>7</v>
      </c>
      <c r="L434" s="129">
        <v>7</v>
      </c>
      <c r="M434" s="130">
        <v>7</v>
      </c>
      <c r="N434" s="131">
        <v>7</v>
      </c>
      <c r="O434" s="132">
        <v>1</v>
      </c>
      <c r="P434" s="133">
        <f>O428</f>
        <v>7</v>
      </c>
      <c r="Q434" s="134">
        <f>O434*P434</f>
        <v>7</v>
      </c>
      <c r="R434" s="135">
        <v>1</v>
      </c>
      <c r="S434" s="136">
        <f>R428</f>
        <v>7</v>
      </c>
      <c r="T434" s="134">
        <f>R434*S434</f>
        <v>7</v>
      </c>
      <c r="U434" s="137">
        <v>1</v>
      </c>
      <c r="V434" s="133">
        <f>U428</f>
        <v>7</v>
      </c>
      <c r="W434" s="134">
        <f>U434*V434</f>
        <v>7</v>
      </c>
      <c r="X434" s="138"/>
      <c r="Y434" s="139"/>
      <c r="Z434" s="558">
        <f t="shared" ref="Z434:Z448" si="37">D434+K434+N434+Q434+T434+W434</f>
        <v>735</v>
      </c>
      <c r="AA434" s="559"/>
    </row>
    <row r="435" spans="1:27" ht="58" customHeight="1">
      <c r="A435" s="206"/>
      <c r="B435" s="405"/>
      <c r="C435" s="404">
        <v>43669</v>
      </c>
      <c r="D435" s="126">
        <v>700</v>
      </c>
      <c r="E435" s="127" t="s">
        <v>67</v>
      </c>
      <c r="F435" s="502">
        <v>0.29166666666666669</v>
      </c>
      <c r="G435" s="503"/>
      <c r="H435" s="502">
        <v>0.79166666666666663</v>
      </c>
      <c r="I435" s="504">
        <f>IF(F435="N","00:00",24+(H435-F435+G435))</f>
        <v>24.5</v>
      </c>
      <c r="J435" s="505">
        <f t="shared" ref="J435:J447" si="38">IF(F436="N","00:00",24+(F436-H435))</f>
        <v>23.458333333333332</v>
      </c>
      <c r="K435" s="156"/>
      <c r="L435" s="157"/>
      <c r="M435" s="158"/>
      <c r="N435" s="159"/>
      <c r="O435" s="132">
        <v>1</v>
      </c>
      <c r="P435" s="140">
        <f>O428</f>
        <v>7</v>
      </c>
      <c r="Q435" s="134">
        <f t="shared" ref="Q435:Q448" si="39">O435*P435</f>
        <v>7</v>
      </c>
      <c r="R435" s="135">
        <v>1</v>
      </c>
      <c r="S435" s="141">
        <f>R428</f>
        <v>7</v>
      </c>
      <c r="T435" s="134">
        <f t="shared" ref="T435:T448" si="40">R435*S435</f>
        <v>7</v>
      </c>
      <c r="U435" s="137">
        <v>1</v>
      </c>
      <c r="V435" s="140">
        <f>U428</f>
        <v>7</v>
      </c>
      <c r="W435" s="134">
        <f t="shared" ref="W435:W447" si="41">U435*V435</f>
        <v>7</v>
      </c>
      <c r="X435" s="138"/>
      <c r="Y435" s="139"/>
      <c r="Z435" s="558">
        <f t="shared" si="37"/>
        <v>721</v>
      </c>
      <c r="AA435" s="559"/>
    </row>
    <row r="436" spans="1:27" ht="58" customHeight="1">
      <c r="A436" s="206"/>
      <c r="B436" s="405" t="s">
        <v>71</v>
      </c>
      <c r="C436" s="404">
        <v>43670</v>
      </c>
      <c r="D436" s="126">
        <v>700</v>
      </c>
      <c r="E436" s="127" t="s">
        <v>67</v>
      </c>
      <c r="F436" s="502">
        <v>0.25</v>
      </c>
      <c r="G436" s="503"/>
      <c r="H436" s="502">
        <v>0.91666666666666663</v>
      </c>
      <c r="I436" s="504">
        <f t="shared" ref="I436:I448" si="42">IF(F436="N","00:00",24+(H436-F436+G436))</f>
        <v>24.666666666666668</v>
      </c>
      <c r="J436" s="505">
        <f t="shared" si="38"/>
        <v>23.291666666666668</v>
      </c>
      <c r="K436" s="156"/>
      <c r="L436" s="157"/>
      <c r="M436" s="158"/>
      <c r="N436" s="159"/>
      <c r="O436" s="132">
        <v>1</v>
      </c>
      <c r="P436" s="140">
        <f>O428</f>
        <v>7</v>
      </c>
      <c r="Q436" s="134">
        <f t="shared" si="39"/>
        <v>7</v>
      </c>
      <c r="R436" s="135">
        <v>1</v>
      </c>
      <c r="S436" s="141">
        <f>R428</f>
        <v>7</v>
      </c>
      <c r="T436" s="134">
        <f t="shared" si="40"/>
        <v>7</v>
      </c>
      <c r="U436" s="137">
        <v>1</v>
      </c>
      <c r="V436" s="140">
        <f>U428</f>
        <v>7</v>
      </c>
      <c r="W436" s="134">
        <f t="shared" si="41"/>
        <v>7</v>
      </c>
      <c r="X436" s="138"/>
      <c r="Y436" s="139"/>
      <c r="Z436" s="558">
        <f t="shared" si="37"/>
        <v>721</v>
      </c>
      <c r="AA436" s="559"/>
    </row>
    <row r="437" spans="1:27" ht="58" customHeight="1">
      <c r="A437" s="206"/>
      <c r="B437" s="405"/>
      <c r="C437" s="404">
        <v>43671</v>
      </c>
      <c r="D437" s="126">
        <v>700</v>
      </c>
      <c r="E437" s="127" t="s">
        <v>67</v>
      </c>
      <c r="F437" s="502">
        <v>0.20833333333333334</v>
      </c>
      <c r="G437" s="503">
        <v>4.1666666666666664E-2</v>
      </c>
      <c r="H437" s="502">
        <v>0.91666666666666663</v>
      </c>
      <c r="I437" s="504">
        <f t="shared" si="42"/>
        <v>24.75</v>
      </c>
      <c r="J437" s="505">
        <f t="shared" si="38"/>
        <v>23.375</v>
      </c>
      <c r="K437" s="156"/>
      <c r="L437" s="157"/>
      <c r="M437" s="158"/>
      <c r="N437" s="159"/>
      <c r="O437" s="132">
        <v>1</v>
      </c>
      <c r="P437" s="140">
        <f>O428</f>
        <v>7</v>
      </c>
      <c r="Q437" s="134">
        <f t="shared" si="39"/>
        <v>7</v>
      </c>
      <c r="R437" s="135">
        <v>1</v>
      </c>
      <c r="S437" s="141">
        <f>R428</f>
        <v>7</v>
      </c>
      <c r="T437" s="134">
        <f t="shared" si="40"/>
        <v>7</v>
      </c>
      <c r="U437" s="137">
        <v>1</v>
      </c>
      <c r="V437" s="140">
        <f>U428</f>
        <v>7</v>
      </c>
      <c r="W437" s="134">
        <f t="shared" si="41"/>
        <v>7</v>
      </c>
      <c r="X437" s="138"/>
      <c r="Y437" s="139"/>
      <c r="Z437" s="558">
        <f t="shared" si="37"/>
        <v>721</v>
      </c>
      <c r="AA437" s="559"/>
    </row>
    <row r="438" spans="1:27" ht="58" customHeight="1">
      <c r="A438" s="206"/>
      <c r="B438" s="405"/>
      <c r="C438" s="404">
        <v>43672</v>
      </c>
      <c r="D438" s="126">
        <v>700</v>
      </c>
      <c r="E438" s="127" t="s">
        <v>67</v>
      </c>
      <c r="F438" s="502">
        <v>0.29166666666666669</v>
      </c>
      <c r="G438" s="503"/>
      <c r="H438" s="502">
        <v>0.79166666666666663</v>
      </c>
      <c r="I438" s="504">
        <f t="shared" si="42"/>
        <v>24.5</v>
      </c>
      <c r="J438" s="505">
        <f t="shared" si="38"/>
        <v>23.458333333333332</v>
      </c>
      <c r="K438" s="156"/>
      <c r="L438" s="157"/>
      <c r="M438" s="158"/>
      <c r="N438" s="159"/>
      <c r="O438" s="132">
        <v>1</v>
      </c>
      <c r="P438" s="140">
        <f>O428</f>
        <v>7</v>
      </c>
      <c r="Q438" s="134">
        <f t="shared" si="39"/>
        <v>7</v>
      </c>
      <c r="R438" s="135">
        <v>1</v>
      </c>
      <c r="S438" s="141">
        <f>R428</f>
        <v>7</v>
      </c>
      <c r="T438" s="134">
        <f t="shared" si="40"/>
        <v>7</v>
      </c>
      <c r="U438" s="137">
        <v>1</v>
      </c>
      <c r="V438" s="140">
        <f>U428</f>
        <v>7</v>
      </c>
      <c r="W438" s="134">
        <f t="shared" si="41"/>
        <v>7</v>
      </c>
      <c r="X438" s="138"/>
      <c r="Y438" s="139"/>
      <c r="Z438" s="558">
        <f t="shared" si="37"/>
        <v>721</v>
      </c>
      <c r="AA438" s="559"/>
    </row>
    <row r="439" spans="1:27" ht="58" customHeight="1">
      <c r="A439" s="206"/>
      <c r="B439" s="405"/>
      <c r="C439" s="404">
        <v>43673</v>
      </c>
      <c r="D439" s="126">
        <v>700</v>
      </c>
      <c r="E439" s="127" t="s">
        <v>67</v>
      </c>
      <c r="F439" s="502">
        <v>0.25</v>
      </c>
      <c r="G439" s="503"/>
      <c r="H439" s="502">
        <v>0.91666666666666663</v>
      </c>
      <c r="I439" s="504">
        <f t="shared" si="42"/>
        <v>24.666666666666668</v>
      </c>
      <c r="J439" s="505">
        <f t="shared" si="38"/>
        <v>23.291666666666668</v>
      </c>
      <c r="K439" s="156"/>
      <c r="L439" s="157"/>
      <c r="M439" s="158"/>
      <c r="N439" s="159"/>
      <c r="O439" s="132">
        <v>1</v>
      </c>
      <c r="P439" s="140">
        <f>O428</f>
        <v>7</v>
      </c>
      <c r="Q439" s="134">
        <f t="shared" si="39"/>
        <v>7</v>
      </c>
      <c r="R439" s="135">
        <v>1</v>
      </c>
      <c r="S439" s="141">
        <f>R428</f>
        <v>7</v>
      </c>
      <c r="T439" s="134">
        <f t="shared" si="40"/>
        <v>7</v>
      </c>
      <c r="U439" s="137">
        <v>1</v>
      </c>
      <c r="V439" s="140">
        <f>U428</f>
        <v>7</v>
      </c>
      <c r="W439" s="134">
        <f t="shared" si="41"/>
        <v>7</v>
      </c>
      <c r="X439" s="138"/>
      <c r="Y439" s="139"/>
      <c r="Z439" s="558">
        <f t="shared" si="37"/>
        <v>721</v>
      </c>
      <c r="AA439" s="559"/>
    </row>
    <row r="440" spans="1:27" ht="58" customHeight="1">
      <c r="A440" s="206"/>
      <c r="B440" s="405"/>
      <c r="C440" s="404">
        <v>43674</v>
      </c>
      <c r="D440" s="126">
        <v>700</v>
      </c>
      <c r="E440" s="127" t="s">
        <v>67</v>
      </c>
      <c r="F440" s="502">
        <v>0.20833333333333334</v>
      </c>
      <c r="G440" s="503">
        <v>4.1666666666666664E-2</v>
      </c>
      <c r="H440" s="502">
        <v>0.91666666666666663</v>
      </c>
      <c r="I440" s="504">
        <f t="shared" si="42"/>
        <v>24.75</v>
      </c>
      <c r="J440" s="505">
        <f t="shared" si="38"/>
        <v>23.375</v>
      </c>
      <c r="K440" s="156"/>
      <c r="L440" s="157"/>
      <c r="M440" s="158"/>
      <c r="N440" s="159"/>
      <c r="O440" s="132">
        <v>1</v>
      </c>
      <c r="P440" s="140">
        <f>O428</f>
        <v>7</v>
      </c>
      <c r="Q440" s="134">
        <f t="shared" si="39"/>
        <v>7</v>
      </c>
      <c r="R440" s="135">
        <v>1</v>
      </c>
      <c r="S440" s="141">
        <f>R428</f>
        <v>7</v>
      </c>
      <c r="T440" s="134">
        <f t="shared" si="40"/>
        <v>7</v>
      </c>
      <c r="U440" s="137">
        <v>1</v>
      </c>
      <c r="V440" s="140">
        <f>U428</f>
        <v>7</v>
      </c>
      <c r="W440" s="134">
        <f t="shared" si="41"/>
        <v>7</v>
      </c>
      <c r="X440" s="138"/>
      <c r="Y440" s="139"/>
      <c r="Z440" s="558">
        <f t="shared" si="37"/>
        <v>721</v>
      </c>
      <c r="AA440" s="559"/>
    </row>
    <row r="441" spans="1:27" ht="58" customHeight="1">
      <c r="A441" s="206"/>
      <c r="B441" s="405"/>
      <c r="C441" s="404">
        <v>43675</v>
      </c>
      <c r="D441" s="126"/>
      <c r="E441" s="127" t="s">
        <v>67</v>
      </c>
      <c r="F441" s="502">
        <v>0.29166666666666669</v>
      </c>
      <c r="G441" s="503"/>
      <c r="H441" s="502">
        <v>0.79166666666666663</v>
      </c>
      <c r="I441" s="504">
        <f t="shared" si="42"/>
        <v>24.5</v>
      </c>
      <c r="J441" s="505">
        <f t="shared" si="38"/>
        <v>23.458333333333332</v>
      </c>
      <c r="K441" s="156"/>
      <c r="L441" s="157"/>
      <c r="M441" s="158"/>
      <c r="N441" s="159"/>
      <c r="O441" s="132">
        <v>1</v>
      </c>
      <c r="P441" s="140">
        <f>O428</f>
        <v>7</v>
      </c>
      <c r="Q441" s="134">
        <f t="shared" si="39"/>
        <v>7</v>
      </c>
      <c r="R441" s="135">
        <v>1</v>
      </c>
      <c r="S441" s="141">
        <f>R428</f>
        <v>7</v>
      </c>
      <c r="T441" s="134">
        <f t="shared" si="40"/>
        <v>7</v>
      </c>
      <c r="U441" s="137">
        <v>1</v>
      </c>
      <c r="V441" s="140">
        <f>U428</f>
        <v>7</v>
      </c>
      <c r="W441" s="134">
        <f t="shared" si="41"/>
        <v>7</v>
      </c>
      <c r="X441" s="138"/>
      <c r="Y441" s="139"/>
      <c r="Z441" s="558">
        <f t="shared" si="37"/>
        <v>21</v>
      </c>
      <c r="AA441" s="559"/>
    </row>
    <row r="442" spans="1:27" ht="58" customHeight="1">
      <c r="A442" s="206"/>
      <c r="B442" s="405"/>
      <c r="C442" s="404">
        <v>43676</v>
      </c>
      <c r="D442" s="126"/>
      <c r="E442" s="127" t="s">
        <v>67</v>
      </c>
      <c r="F442" s="502">
        <v>0.25</v>
      </c>
      <c r="G442" s="503"/>
      <c r="H442" s="502">
        <v>0.91666666666666663</v>
      </c>
      <c r="I442" s="504">
        <f t="shared" si="42"/>
        <v>24.666666666666668</v>
      </c>
      <c r="J442" s="505">
        <f t="shared" si="38"/>
        <v>23.291666666666668</v>
      </c>
      <c r="K442" s="156"/>
      <c r="L442" s="157"/>
      <c r="M442" s="158"/>
      <c r="N442" s="159"/>
      <c r="O442" s="132">
        <v>1</v>
      </c>
      <c r="P442" s="140">
        <f>O428</f>
        <v>7</v>
      </c>
      <c r="Q442" s="134">
        <f t="shared" si="39"/>
        <v>7</v>
      </c>
      <c r="R442" s="135">
        <v>1</v>
      </c>
      <c r="S442" s="141">
        <f>R428</f>
        <v>7</v>
      </c>
      <c r="T442" s="134">
        <f t="shared" si="40"/>
        <v>7</v>
      </c>
      <c r="U442" s="137">
        <v>1</v>
      </c>
      <c r="V442" s="140">
        <f>U428</f>
        <v>7</v>
      </c>
      <c r="W442" s="134">
        <f t="shared" si="41"/>
        <v>7</v>
      </c>
      <c r="X442" s="138"/>
      <c r="Y442" s="139"/>
      <c r="Z442" s="558">
        <f t="shared" si="37"/>
        <v>21</v>
      </c>
      <c r="AA442" s="559"/>
    </row>
    <row r="443" spans="1:27" ht="58" customHeight="1">
      <c r="A443" s="206"/>
      <c r="B443" s="405"/>
      <c r="C443" s="404">
        <v>43677</v>
      </c>
      <c r="D443" s="126"/>
      <c r="E443" s="127" t="s">
        <v>67</v>
      </c>
      <c r="F443" s="502">
        <v>0.20833333333333334</v>
      </c>
      <c r="G443" s="503">
        <v>4.1666666666666664E-2</v>
      </c>
      <c r="H443" s="502">
        <v>0.91666666666666663</v>
      </c>
      <c r="I443" s="504">
        <f t="shared" si="42"/>
        <v>24.75</v>
      </c>
      <c r="J443" s="505">
        <f t="shared" si="38"/>
        <v>23.375</v>
      </c>
      <c r="K443" s="156"/>
      <c r="L443" s="157"/>
      <c r="M443" s="158"/>
      <c r="N443" s="159"/>
      <c r="O443" s="132">
        <v>1</v>
      </c>
      <c r="P443" s="140">
        <f>O428</f>
        <v>7</v>
      </c>
      <c r="Q443" s="134">
        <f t="shared" si="39"/>
        <v>7</v>
      </c>
      <c r="R443" s="135">
        <v>1</v>
      </c>
      <c r="S443" s="141">
        <f>R428</f>
        <v>7</v>
      </c>
      <c r="T443" s="134">
        <f t="shared" si="40"/>
        <v>7</v>
      </c>
      <c r="U443" s="137">
        <v>1</v>
      </c>
      <c r="V443" s="140">
        <f>U428</f>
        <v>7</v>
      </c>
      <c r="W443" s="134">
        <f t="shared" si="41"/>
        <v>7</v>
      </c>
      <c r="X443" s="138"/>
      <c r="Y443" s="139"/>
      <c r="Z443" s="558">
        <f t="shared" si="37"/>
        <v>21</v>
      </c>
      <c r="AA443" s="559"/>
    </row>
    <row r="444" spans="1:27" ht="58" customHeight="1">
      <c r="A444" s="206"/>
      <c r="B444" s="405"/>
      <c r="C444" s="404">
        <v>43678</v>
      </c>
      <c r="D444" s="126"/>
      <c r="E444" s="127" t="s">
        <v>67</v>
      </c>
      <c r="F444" s="502">
        <v>0.29166666666666669</v>
      </c>
      <c r="G444" s="503"/>
      <c r="H444" s="502">
        <v>0.79166666666666663</v>
      </c>
      <c r="I444" s="504">
        <f t="shared" si="42"/>
        <v>24.5</v>
      </c>
      <c r="J444" s="505">
        <f t="shared" si="38"/>
        <v>23.458333333333332</v>
      </c>
      <c r="K444" s="156"/>
      <c r="L444" s="157"/>
      <c r="M444" s="158"/>
      <c r="N444" s="159"/>
      <c r="O444" s="132">
        <v>1</v>
      </c>
      <c r="P444" s="140">
        <f>O428</f>
        <v>7</v>
      </c>
      <c r="Q444" s="134">
        <f t="shared" si="39"/>
        <v>7</v>
      </c>
      <c r="R444" s="135">
        <v>1</v>
      </c>
      <c r="S444" s="141">
        <f>R428</f>
        <v>7</v>
      </c>
      <c r="T444" s="134">
        <f t="shared" si="40"/>
        <v>7</v>
      </c>
      <c r="U444" s="137">
        <v>1</v>
      </c>
      <c r="V444" s="140">
        <f>U428</f>
        <v>7</v>
      </c>
      <c r="W444" s="134">
        <f t="shared" si="41"/>
        <v>7</v>
      </c>
      <c r="X444" s="138"/>
      <c r="Y444" s="139"/>
      <c r="Z444" s="558">
        <f t="shared" si="37"/>
        <v>21</v>
      </c>
      <c r="AA444" s="559"/>
    </row>
    <row r="445" spans="1:27" ht="58" customHeight="1">
      <c r="A445" s="206"/>
      <c r="B445" s="405"/>
      <c r="C445" s="404">
        <v>43679</v>
      </c>
      <c r="D445" s="126"/>
      <c r="E445" s="127" t="s">
        <v>67</v>
      </c>
      <c r="F445" s="502">
        <v>0.25</v>
      </c>
      <c r="G445" s="503"/>
      <c r="H445" s="502">
        <v>0.91666666666666663</v>
      </c>
      <c r="I445" s="504">
        <f t="shared" si="42"/>
        <v>24.666666666666668</v>
      </c>
      <c r="J445" s="505">
        <f t="shared" si="38"/>
        <v>23.291666666666668</v>
      </c>
      <c r="K445" s="156"/>
      <c r="L445" s="157"/>
      <c r="M445" s="158"/>
      <c r="N445" s="159"/>
      <c r="O445" s="132">
        <v>1</v>
      </c>
      <c r="P445" s="140">
        <f>O428</f>
        <v>7</v>
      </c>
      <c r="Q445" s="134">
        <f t="shared" si="39"/>
        <v>7</v>
      </c>
      <c r="R445" s="135">
        <v>1</v>
      </c>
      <c r="S445" s="141">
        <f>R428</f>
        <v>7</v>
      </c>
      <c r="T445" s="134">
        <f t="shared" si="40"/>
        <v>7</v>
      </c>
      <c r="U445" s="137">
        <v>1</v>
      </c>
      <c r="V445" s="140">
        <f>U428</f>
        <v>7</v>
      </c>
      <c r="W445" s="134">
        <f t="shared" si="41"/>
        <v>7</v>
      </c>
      <c r="X445" s="138"/>
      <c r="Y445" s="139"/>
      <c r="Z445" s="558">
        <f t="shared" si="37"/>
        <v>21</v>
      </c>
      <c r="AA445" s="559"/>
    </row>
    <row r="446" spans="1:27" ht="58" customHeight="1">
      <c r="A446" s="206"/>
      <c r="B446" s="405"/>
      <c r="C446" s="404">
        <v>43680</v>
      </c>
      <c r="D446" s="126"/>
      <c r="E446" s="127" t="s">
        <v>67</v>
      </c>
      <c r="F446" s="502">
        <v>0.20833333333333334</v>
      </c>
      <c r="G446" s="503">
        <v>4.1666666666666664E-2</v>
      </c>
      <c r="H446" s="502">
        <v>0.91666666666666663</v>
      </c>
      <c r="I446" s="504">
        <f t="shared" si="42"/>
        <v>24.75</v>
      </c>
      <c r="J446" s="505">
        <f t="shared" si="38"/>
        <v>23.25</v>
      </c>
      <c r="K446" s="156"/>
      <c r="L446" s="157"/>
      <c r="M446" s="158"/>
      <c r="N446" s="159"/>
      <c r="O446" s="132">
        <v>1</v>
      </c>
      <c r="P446" s="140">
        <f>O428</f>
        <v>7</v>
      </c>
      <c r="Q446" s="134">
        <f t="shared" si="39"/>
        <v>7</v>
      </c>
      <c r="R446" s="135">
        <v>1</v>
      </c>
      <c r="S446" s="141">
        <f>R428</f>
        <v>7</v>
      </c>
      <c r="T446" s="134">
        <f t="shared" si="40"/>
        <v>7</v>
      </c>
      <c r="U446" s="137">
        <v>1</v>
      </c>
      <c r="V446" s="140">
        <f>U428</f>
        <v>7</v>
      </c>
      <c r="W446" s="134">
        <f t="shared" si="41"/>
        <v>7</v>
      </c>
      <c r="X446" s="138"/>
      <c r="Y446" s="139"/>
      <c r="Z446" s="558">
        <f t="shared" si="37"/>
        <v>21</v>
      </c>
      <c r="AA446" s="559"/>
    </row>
    <row r="447" spans="1:27" ht="58" customHeight="1">
      <c r="A447" s="206"/>
      <c r="B447" s="405"/>
      <c r="C447" s="404">
        <v>43681</v>
      </c>
      <c r="D447" s="126"/>
      <c r="E447" s="127" t="s">
        <v>67</v>
      </c>
      <c r="F447" s="502">
        <v>0.16666666666666666</v>
      </c>
      <c r="G447" s="503"/>
      <c r="H447" s="502">
        <v>0.83333333333333337</v>
      </c>
      <c r="I447" s="504">
        <f t="shared" si="42"/>
        <v>24.666666666666668</v>
      </c>
      <c r="J447" s="505" t="str">
        <f t="shared" si="38"/>
        <v>00:00</v>
      </c>
      <c r="K447" s="156"/>
      <c r="L447" s="157"/>
      <c r="M447" s="158"/>
      <c r="N447" s="159"/>
      <c r="O447" s="132">
        <v>1</v>
      </c>
      <c r="P447" s="140">
        <f>O428</f>
        <v>7</v>
      </c>
      <c r="Q447" s="134">
        <f t="shared" si="39"/>
        <v>7</v>
      </c>
      <c r="R447" s="135">
        <v>1</v>
      </c>
      <c r="S447" s="141">
        <f>R428</f>
        <v>7</v>
      </c>
      <c r="T447" s="134">
        <f t="shared" si="40"/>
        <v>7</v>
      </c>
      <c r="U447" s="137">
        <v>1</v>
      </c>
      <c r="V447" s="140">
        <f>U428</f>
        <v>7</v>
      </c>
      <c r="W447" s="134">
        <f t="shared" si="41"/>
        <v>7</v>
      </c>
      <c r="X447" s="138"/>
      <c r="Y447" s="139"/>
      <c r="Z447" s="558">
        <f t="shared" si="37"/>
        <v>21</v>
      </c>
      <c r="AA447" s="559"/>
    </row>
    <row r="448" spans="1:27" ht="58" customHeight="1" thickBot="1">
      <c r="A448" s="206"/>
      <c r="B448" s="403"/>
      <c r="C448" s="404">
        <v>43682</v>
      </c>
      <c r="D448" s="126"/>
      <c r="E448" s="127" t="s">
        <v>67</v>
      </c>
      <c r="F448" s="498" t="s">
        <v>69</v>
      </c>
      <c r="G448" s="499"/>
      <c r="H448" s="498"/>
      <c r="I448" s="500" t="str">
        <f t="shared" si="42"/>
        <v>00:00</v>
      </c>
      <c r="J448" s="501"/>
      <c r="K448" s="128"/>
      <c r="L448" s="129"/>
      <c r="M448" s="130"/>
      <c r="N448" s="131"/>
      <c r="O448" s="132">
        <v>1</v>
      </c>
      <c r="P448" s="133">
        <f>O428</f>
        <v>7</v>
      </c>
      <c r="Q448" s="134">
        <f t="shared" si="39"/>
        <v>7</v>
      </c>
      <c r="R448" s="135">
        <v>1</v>
      </c>
      <c r="S448" s="136">
        <f>R428</f>
        <v>7</v>
      </c>
      <c r="T448" s="134">
        <f t="shared" si="40"/>
        <v>7</v>
      </c>
      <c r="U448" s="224"/>
      <c r="V448" s="204"/>
      <c r="W448" s="205"/>
      <c r="X448" s="138"/>
      <c r="Y448" s="139"/>
      <c r="Z448" s="560">
        <f t="shared" si="37"/>
        <v>14</v>
      </c>
      <c r="AA448" s="561"/>
    </row>
    <row r="449" spans="1:27" ht="9" customHeight="1">
      <c r="A449" s="206"/>
      <c r="B449" s="207"/>
      <c r="C449" s="207"/>
      <c r="D449" s="208"/>
      <c r="E449" s="208"/>
      <c r="F449" s="209" t="s">
        <v>37</v>
      </c>
      <c r="G449" s="210"/>
      <c r="H449" s="210"/>
      <c r="I449" s="211"/>
      <c r="J449" s="210"/>
      <c r="K449" s="212"/>
      <c r="L449" s="212"/>
      <c r="M449" s="212"/>
      <c r="N449" s="212"/>
      <c r="O449" s="212"/>
      <c r="P449" s="212"/>
      <c r="Q449" s="208"/>
      <c r="R449" s="213"/>
      <c r="S449" s="212"/>
      <c r="T449" s="208"/>
      <c r="U449" s="213"/>
      <c r="V449" s="212"/>
      <c r="W449" s="211"/>
      <c r="X449" s="211"/>
      <c r="Y449" s="214"/>
      <c r="Z449" s="508"/>
      <c r="AA449" s="246"/>
    </row>
    <row r="450" spans="1:27" ht="17" customHeight="1">
      <c r="A450" s="206"/>
      <c r="B450" s="216"/>
      <c r="C450" s="216"/>
      <c r="D450" s="216"/>
      <c r="E450" s="216"/>
      <c r="F450" s="217"/>
      <c r="G450" s="217"/>
      <c r="H450" s="217"/>
      <c r="I450" s="218"/>
      <c r="J450" s="217"/>
      <c r="K450" s="216"/>
      <c r="L450" s="216"/>
      <c r="M450" s="216"/>
      <c r="N450" s="216"/>
      <c r="O450" s="216"/>
      <c r="P450" s="216"/>
      <c r="Q450" s="216"/>
      <c r="R450" s="219"/>
      <c r="S450" s="216"/>
      <c r="T450" s="216"/>
      <c r="U450" s="219"/>
      <c r="V450" s="216"/>
      <c r="W450" s="220"/>
      <c r="X450" s="220"/>
      <c r="Y450" s="221"/>
      <c r="Z450" s="508"/>
      <c r="AA450" s="246"/>
    </row>
    <row r="451" spans="1:27" ht="65" customHeight="1">
      <c r="A451" s="206"/>
      <c r="C451" s="520" t="s">
        <v>38</v>
      </c>
      <c r="D451" s="142">
        <f>SUM(D434:D448)</f>
        <v>4900</v>
      </c>
      <c r="E451" s="177"/>
      <c r="F451" s="178" t="s">
        <v>37</v>
      </c>
      <c r="G451" s="179"/>
      <c r="H451" s="179"/>
      <c r="I451" s="138"/>
      <c r="J451" s="520" t="s">
        <v>38</v>
      </c>
      <c r="K451" s="143">
        <f>SUM(K434:K448)</f>
        <v>7</v>
      </c>
      <c r="L451" s="143">
        <f>SUM(L434:L448)</f>
        <v>7</v>
      </c>
      <c r="M451" s="143">
        <f>SUM(M434:M448)</f>
        <v>7</v>
      </c>
      <c r="N451" s="146">
        <f>SUM(N434:N448)</f>
        <v>7</v>
      </c>
      <c r="O451" s="147">
        <f>SUM(O434:O448)</f>
        <v>15</v>
      </c>
      <c r="P451" s="148"/>
      <c r="Q451" s="134">
        <f>SUM(Q434:Q448)</f>
        <v>105</v>
      </c>
      <c r="R451" s="147">
        <f>SUM(R434:R448)</f>
        <v>15</v>
      </c>
      <c r="S451" s="148"/>
      <c r="T451" s="149">
        <f>SUM(T434:T448)</f>
        <v>105</v>
      </c>
      <c r="U451" s="160">
        <f>SUM(U434:U448)</f>
        <v>14</v>
      </c>
      <c r="V451" s="148"/>
      <c r="W451" s="151">
        <f>SUM(SUM(W434:W448))</f>
        <v>98</v>
      </c>
      <c r="X451" s="180"/>
      <c r="Y451" s="520" t="s">
        <v>47</v>
      </c>
      <c r="Z451" s="562">
        <f>SUM(Z434:Z448)</f>
        <v>5222</v>
      </c>
      <c r="AA451" s="563"/>
    </row>
    <row r="452" spans="1:27" ht="17" customHeight="1">
      <c r="A452" s="206"/>
      <c r="B452" s="222"/>
      <c r="C452" s="181"/>
      <c r="D452" s="171"/>
      <c r="E452" s="171"/>
      <c r="F452" s="182"/>
      <c r="G452" s="182"/>
      <c r="H452" s="182"/>
      <c r="I452" s="183"/>
      <c r="J452" s="182"/>
      <c r="K452" s="171"/>
      <c r="L452" s="171"/>
      <c r="M452" s="171"/>
      <c r="N452" s="171"/>
      <c r="O452" s="171"/>
      <c r="P452" s="171"/>
      <c r="Q452" s="171"/>
      <c r="R452" s="171"/>
      <c r="S452" s="171"/>
      <c r="T452" s="183"/>
      <c r="U452" s="171"/>
      <c r="V452" s="171"/>
      <c r="W452" s="184"/>
      <c r="X452" s="184"/>
      <c r="Y452" s="152"/>
      <c r="Z452" s="506"/>
      <c r="AA452" s="246"/>
    </row>
    <row r="453" spans="1:27" ht="65" customHeight="1">
      <c r="A453" s="206"/>
      <c r="B453" s="222"/>
      <c r="C453" s="185"/>
      <c r="D453" s="171"/>
      <c r="E453" s="171"/>
      <c r="F453" s="182"/>
      <c r="G453" s="182"/>
      <c r="H453" s="182"/>
      <c r="I453" s="183"/>
      <c r="J453" s="182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84"/>
      <c r="X453" s="184"/>
      <c r="Y453" s="519" t="s">
        <v>5</v>
      </c>
      <c r="Z453" s="562">
        <f>IF(U416="sem retenção","0,00 €",Z451*U416)</f>
        <v>365.54</v>
      </c>
      <c r="AA453" s="563"/>
    </row>
    <row r="454" spans="1:27" ht="17" customHeight="1">
      <c r="A454" s="206"/>
      <c r="B454" s="222"/>
      <c r="C454" s="185"/>
      <c r="D454" s="171"/>
      <c r="E454" s="171"/>
      <c r="F454" s="182"/>
      <c r="G454" s="182"/>
      <c r="H454" s="182"/>
      <c r="I454" s="183"/>
      <c r="J454" s="182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84"/>
      <c r="X454" s="184"/>
      <c r="Y454" s="170"/>
      <c r="Z454" s="507"/>
      <c r="AA454" s="246"/>
    </row>
    <row r="455" spans="1:27" ht="65" customHeight="1">
      <c r="A455" s="206"/>
      <c r="B455" s="222"/>
      <c r="C455" s="185"/>
      <c r="D455" s="171"/>
      <c r="E455" s="171"/>
      <c r="F455" s="182"/>
      <c r="G455" s="182"/>
      <c r="H455" s="182"/>
      <c r="I455" s="183"/>
      <c r="J455" s="182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84"/>
      <c r="X455" s="184"/>
      <c r="Y455" s="519" t="s">
        <v>6</v>
      </c>
      <c r="Z455" s="562">
        <f>IF(U418="isento","0,00 €",Z451*U418)</f>
        <v>365.54</v>
      </c>
      <c r="AA455" s="563"/>
    </row>
    <row r="456" spans="1:27" ht="17" customHeight="1">
      <c r="A456" s="206"/>
      <c r="B456" s="222"/>
      <c r="C456" s="185"/>
      <c r="D456" s="171"/>
      <c r="E456" s="171"/>
      <c r="F456" s="182"/>
      <c r="G456" s="182"/>
      <c r="H456" s="182"/>
      <c r="I456" s="183"/>
      <c r="J456" s="182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84"/>
      <c r="X456" s="184"/>
      <c r="Y456" s="170"/>
      <c r="Z456" s="507"/>
      <c r="AA456" s="246"/>
    </row>
    <row r="457" spans="1:27" ht="65" customHeight="1">
      <c r="A457" s="206"/>
      <c r="B457" s="216"/>
      <c r="C457" s="111"/>
      <c r="D457" s="186"/>
      <c r="E457" s="186"/>
      <c r="F457" s="17"/>
      <c r="G457" s="187"/>
      <c r="H457" s="17"/>
      <c r="I457" s="188"/>
      <c r="J457" s="17"/>
      <c r="K457" s="189"/>
      <c r="L457" s="189"/>
      <c r="M457" s="189"/>
      <c r="N457" s="17"/>
      <c r="O457" s="17"/>
      <c r="P457" s="17"/>
      <c r="Q457" s="16"/>
      <c r="R457" s="16"/>
      <c r="S457" s="16"/>
      <c r="T457" s="16"/>
      <c r="U457" s="16"/>
      <c r="V457" s="16"/>
      <c r="W457" s="184"/>
      <c r="X457" s="184"/>
      <c r="Y457" s="520" t="s">
        <v>46</v>
      </c>
      <c r="Z457" s="556">
        <f>Z451-Z453+Z455</f>
        <v>5222</v>
      </c>
      <c r="AA457" s="557"/>
    </row>
    <row r="458" spans="1:27" ht="31" customHeight="1">
      <c r="A458" s="206"/>
      <c r="B458" s="216"/>
      <c r="C458" s="216"/>
      <c r="D458" s="290"/>
      <c r="E458" s="290"/>
      <c r="F458" s="18"/>
      <c r="G458" s="291"/>
      <c r="H458" s="18"/>
      <c r="I458" s="292"/>
      <c r="J458" s="18"/>
      <c r="K458" s="293"/>
      <c r="L458" s="293"/>
      <c r="M458" s="293"/>
      <c r="N458" s="18"/>
      <c r="O458" s="18"/>
      <c r="P458" s="18"/>
      <c r="Q458" s="4"/>
      <c r="R458" s="4"/>
      <c r="S458" s="4"/>
      <c r="T458" s="4"/>
      <c r="U458" s="4"/>
      <c r="V458" s="4"/>
      <c r="W458" s="220"/>
      <c r="X458" s="220"/>
      <c r="Y458" s="294"/>
      <c r="Z458" s="295"/>
      <c r="AA458" s="4"/>
    </row>
    <row r="459" spans="1:27" ht="44" customHeight="1">
      <c r="A459" s="206"/>
      <c r="B459" s="296"/>
      <c r="C459" s="296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4"/>
    </row>
    <row r="460" spans="1:27" ht="44" customHeight="1">
      <c r="A460" s="206"/>
      <c r="B460" s="296"/>
      <c r="C460" s="296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  <c r="X460" s="296"/>
      <c r="Y460" s="296"/>
      <c r="Z460" s="296"/>
      <c r="AA460" s="4"/>
    </row>
    <row r="461" spans="1:27" ht="31" customHeight="1">
      <c r="A461" s="206"/>
      <c r="B461" s="216"/>
      <c r="C461" s="216"/>
      <c r="D461" s="290"/>
      <c r="E461" s="290"/>
      <c r="F461" s="18"/>
      <c r="G461" s="291"/>
      <c r="H461" s="18"/>
      <c r="I461" s="292"/>
      <c r="J461" s="18"/>
      <c r="K461" s="293"/>
      <c r="L461" s="293"/>
      <c r="M461" s="293"/>
      <c r="N461" s="18"/>
      <c r="O461" s="18"/>
      <c r="P461" s="18"/>
      <c r="Q461" s="4"/>
      <c r="R461" s="4"/>
      <c r="S461" s="4"/>
      <c r="T461" s="4"/>
      <c r="U461" s="4"/>
      <c r="V461" s="4"/>
      <c r="W461" s="220"/>
      <c r="X461" s="220"/>
      <c r="Y461" s="294"/>
      <c r="Z461" s="295"/>
      <c r="AA461" s="4"/>
    </row>
    <row r="462" spans="1:27" ht="44" customHeight="1">
      <c r="A462" s="206"/>
      <c r="B462" s="296"/>
      <c r="C462" s="296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  <c r="X462" s="296"/>
      <c r="Y462" s="296"/>
      <c r="Z462" s="296"/>
      <c r="AA462" s="4"/>
    </row>
    <row r="463" spans="1:27" ht="44" customHeight="1">
      <c r="A463" s="206"/>
      <c r="B463" s="296"/>
      <c r="C463" s="296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  <c r="X463" s="296"/>
      <c r="Y463" s="296"/>
      <c r="Z463" s="296"/>
      <c r="AA463" s="4"/>
    </row>
    <row r="464" spans="1:27" ht="44" customHeight="1">
      <c r="A464" s="206"/>
      <c r="B464" s="296"/>
      <c r="C464" s="296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  <c r="X464" s="296"/>
      <c r="Y464" s="296"/>
      <c r="Z464" s="296"/>
      <c r="AA464" s="4"/>
    </row>
    <row r="465" spans="1:214" ht="13" customHeight="1">
      <c r="A465" s="206"/>
      <c r="B465" s="238"/>
      <c r="C465" s="239"/>
      <c r="D465" s="239"/>
      <c r="E465" s="239"/>
      <c r="F465" s="240"/>
      <c r="G465" s="239"/>
      <c r="H465" s="241"/>
      <c r="I465" s="241"/>
      <c r="J465" s="242"/>
      <c r="K465" s="239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43"/>
      <c r="X465" s="216"/>
      <c r="Y465" s="216"/>
      <c r="Z465" s="216"/>
      <c r="AA465" s="4"/>
    </row>
    <row r="466" spans="1:214" ht="14" customHeight="1">
      <c r="A466" s="206"/>
      <c r="B466" s="235"/>
      <c r="C466" s="237"/>
      <c r="D466" s="115"/>
      <c r="E466" s="115"/>
      <c r="F466" s="233"/>
      <c r="G466" s="115"/>
      <c r="H466" s="236"/>
      <c r="I466" s="236"/>
      <c r="J466" s="23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216"/>
      <c r="X466" s="216"/>
      <c r="Y466" s="216"/>
      <c r="Z466" s="216"/>
      <c r="AA466" s="4"/>
    </row>
    <row r="467" spans="1:214" s="251" customFormat="1" ht="69" customHeight="1">
      <c r="A467" s="206"/>
      <c r="B467" s="263"/>
      <c r="C467" s="264"/>
      <c r="E467" s="265"/>
      <c r="F467" s="420" t="s">
        <v>42</v>
      </c>
      <c r="G467" s="599" t="s">
        <v>84</v>
      </c>
      <c r="H467" s="599"/>
      <c r="I467" s="599"/>
      <c r="J467" s="599"/>
      <c r="K467" s="599"/>
      <c r="L467" s="599"/>
      <c r="M467" s="599"/>
      <c r="N467" s="260"/>
      <c r="O467" s="85"/>
      <c r="P467" s="47"/>
      <c r="Q467" s="261"/>
      <c r="R467" s="600" t="s">
        <v>44</v>
      </c>
      <c r="S467" s="601"/>
      <c r="T467" s="602"/>
      <c r="U467" s="603">
        <f ca="1">TODAY()</f>
        <v>44069</v>
      </c>
      <c r="V467" s="604"/>
      <c r="W467" s="605"/>
      <c r="X467" s="249"/>
      <c r="Y467" s="249"/>
      <c r="Z467" s="249"/>
      <c r="AA467" s="250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</row>
    <row r="468" spans="1:214" ht="10" customHeight="1">
      <c r="A468" s="206"/>
      <c r="B468" s="266"/>
      <c r="C468" s="267"/>
      <c r="E468" s="268"/>
      <c r="F468" s="421"/>
      <c r="G468" s="428"/>
      <c r="H468" s="429"/>
      <c r="I468" s="429"/>
      <c r="J468" s="430"/>
      <c r="K468" s="431"/>
      <c r="L468" s="431"/>
      <c r="M468" s="431"/>
      <c r="N468" s="112"/>
      <c r="O468" s="112"/>
      <c r="P468" s="262"/>
      <c r="Q468" s="112"/>
      <c r="R468" s="111"/>
      <c r="S468" s="16"/>
      <c r="T468" s="16"/>
      <c r="U468" s="112"/>
      <c r="V468" s="16"/>
      <c r="W468" s="111"/>
      <c r="X468" s="216"/>
      <c r="Y468" s="216"/>
      <c r="Z468" s="216"/>
      <c r="AA468" s="4"/>
    </row>
    <row r="469" spans="1:214" s="251" customFormat="1" ht="69" customHeight="1">
      <c r="A469" s="206"/>
      <c r="B469" s="269"/>
      <c r="C469" s="267"/>
      <c r="E469" s="265"/>
      <c r="F469" s="420" t="s">
        <v>14</v>
      </c>
      <c r="G469" s="606" t="s">
        <v>108</v>
      </c>
      <c r="H469" s="606"/>
      <c r="I469" s="606"/>
      <c r="J469" s="606"/>
      <c r="K469" s="606"/>
      <c r="L469" s="606"/>
      <c r="M469" s="606"/>
      <c r="N469" s="46"/>
      <c r="O469" s="46"/>
      <c r="P469" s="47"/>
      <c r="Q469" s="47"/>
      <c r="R469" s="47"/>
      <c r="S469" s="47"/>
      <c r="T469" s="47"/>
      <c r="U469" s="47"/>
      <c r="V469" s="47"/>
      <c r="W469" s="47"/>
      <c r="X469" s="249"/>
      <c r="Y469" s="249"/>
      <c r="Z469" s="249"/>
      <c r="AA469" s="250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</row>
    <row r="470" spans="1:214" s="251" customFormat="1" ht="15" customHeight="1">
      <c r="A470" s="206"/>
      <c r="B470" s="270"/>
      <c r="C470" s="271"/>
      <c r="E470" s="272"/>
      <c r="F470" s="420"/>
      <c r="G470" s="432"/>
      <c r="H470" s="432"/>
      <c r="I470" s="432"/>
      <c r="J470" s="432"/>
      <c r="K470" s="432"/>
      <c r="L470" s="432"/>
      <c r="M470" s="432"/>
      <c r="N470" s="46"/>
      <c r="O470" s="46"/>
      <c r="P470" s="47"/>
      <c r="Q470" s="113"/>
      <c r="R470" s="113"/>
      <c r="S470" s="84"/>
      <c r="T470" s="84"/>
      <c r="U470" s="114"/>
      <c r="V470" s="84"/>
      <c r="W470" s="85"/>
      <c r="X470" s="249"/>
      <c r="Y470" s="249"/>
      <c r="Z470" s="249"/>
      <c r="AA470" s="250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</row>
    <row r="471" spans="1:214" s="251" customFormat="1" ht="69" customHeight="1">
      <c r="A471" s="206"/>
      <c r="B471" s="269"/>
      <c r="C471" s="267"/>
      <c r="E471" s="265"/>
      <c r="F471" s="420" t="s">
        <v>43</v>
      </c>
      <c r="G471" s="570" t="s">
        <v>107</v>
      </c>
      <c r="H471" s="570"/>
      <c r="I471" s="570"/>
      <c r="J471" s="570"/>
      <c r="K471" s="570"/>
      <c r="L471" s="570"/>
      <c r="M471" s="570"/>
      <c r="N471" s="46"/>
      <c r="O471" s="46"/>
      <c r="P471" s="47"/>
      <c r="Q471" s="84"/>
      <c r="R471" s="47"/>
      <c r="S471" s="47"/>
      <c r="T471" s="47"/>
      <c r="U471" s="587" t="s">
        <v>13</v>
      </c>
      <c r="V471" s="588"/>
      <c r="W471" s="589"/>
      <c r="X471" s="249"/>
      <c r="Y471" s="249"/>
      <c r="Z471" s="249"/>
      <c r="AA471" s="250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</row>
    <row r="472" spans="1:214" s="251" customFormat="1" ht="15" customHeight="1">
      <c r="A472" s="206"/>
      <c r="B472" s="269"/>
      <c r="C472" s="267"/>
      <c r="E472" s="272"/>
      <c r="F472" s="420"/>
      <c r="G472" s="432"/>
      <c r="H472" s="432"/>
      <c r="I472" s="432"/>
      <c r="J472" s="432"/>
      <c r="K472" s="432"/>
      <c r="L472" s="432"/>
      <c r="M472" s="432"/>
      <c r="N472" s="46"/>
      <c r="O472" s="46"/>
      <c r="P472" s="47"/>
      <c r="Q472" s="84"/>
      <c r="R472" s="84"/>
      <c r="S472" s="85"/>
      <c r="T472" s="84"/>
      <c r="U472" s="114"/>
      <c r="V472" s="84"/>
      <c r="W472" s="85"/>
      <c r="X472" s="249"/>
      <c r="Y472" s="249"/>
      <c r="Z472" s="249"/>
      <c r="AA472" s="250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</row>
    <row r="473" spans="1:214" s="251" customFormat="1" ht="69" customHeight="1">
      <c r="A473" s="206"/>
      <c r="B473" s="612"/>
      <c r="C473" s="613"/>
      <c r="E473" s="265"/>
      <c r="F473" s="420" t="s">
        <v>15</v>
      </c>
      <c r="G473" s="570" t="s">
        <v>16</v>
      </c>
      <c r="H473" s="570"/>
      <c r="I473" s="570"/>
      <c r="J473" s="570"/>
      <c r="K473" s="570"/>
      <c r="L473" s="570"/>
      <c r="M473" s="570"/>
      <c r="N473" s="46"/>
      <c r="O473" s="46"/>
      <c r="P473" s="47"/>
      <c r="Q473" s="47"/>
      <c r="R473" s="564" t="s">
        <v>5</v>
      </c>
      <c r="S473" s="565"/>
      <c r="T473" s="566"/>
      <c r="U473" s="567">
        <v>0.08</v>
      </c>
      <c r="V473" s="568"/>
      <c r="W473" s="569"/>
      <c r="X473" s="249"/>
      <c r="Y473" s="249"/>
      <c r="Z473" s="249"/>
      <c r="AA473" s="250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</row>
    <row r="474" spans="1:214" s="251" customFormat="1" ht="15" customHeight="1">
      <c r="A474" s="206"/>
      <c r="B474" s="273"/>
      <c r="C474" s="274"/>
      <c r="E474" s="275"/>
      <c r="F474" s="422"/>
      <c r="G474" s="433"/>
      <c r="H474" s="434"/>
      <c r="I474" s="434"/>
      <c r="J474" s="434"/>
      <c r="K474" s="434"/>
      <c r="L474" s="434"/>
      <c r="M474" s="434"/>
      <c r="N474" s="46"/>
      <c r="O474" s="46"/>
      <c r="P474" s="47"/>
      <c r="Q474" s="47"/>
      <c r="R474" s="45"/>
      <c r="S474" s="46"/>
      <c r="T474" s="47"/>
      <c r="U474" s="12"/>
      <c r="V474" s="175"/>
      <c r="W474" s="176"/>
      <c r="X474" s="249"/>
      <c r="Y474" s="249"/>
      <c r="Z474" s="249"/>
      <c r="AA474" s="250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</row>
    <row r="475" spans="1:214" s="258" customFormat="1" ht="69" customHeight="1">
      <c r="A475" s="206"/>
      <c r="B475" s="276"/>
      <c r="C475" s="277"/>
      <c r="E475" s="265"/>
      <c r="F475" s="420" t="s">
        <v>17</v>
      </c>
      <c r="G475" s="570" t="s">
        <v>18</v>
      </c>
      <c r="H475" s="570"/>
      <c r="I475" s="570"/>
      <c r="J475" s="570"/>
      <c r="K475" s="570"/>
      <c r="L475" s="570"/>
      <c r="M475" s="570"/>
      <c r="N475" s="46"/>
      <c r="O475" s="46"/>
      <c r="P475" s="259"/>
      <c r="Q475" s="259"/>
      <c r="R475" s="564" t="s">
        <v>6</v>
      </c>
      <c r="S475" s="565"/>
      <c r="T475" s="566"/>
      <c r="U475" s="567">
        <v>0.08</v>
      </c>
      <c r="V475" s="568"/>
      <c r="W475" s="569"/>
      <c r="X475" s="256"/>
      <c r="Y475" s="256"/>
      <c r="Z475" s="256"/>
      <c r="AA475" s="257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</row>
    <row r="476" spans="1:214" s="251" customFormat="1" ht="15" customHeight="1">
      <c r="A476" s="206"/>
      <c r="B476" s="278"/>
      <c r="C476" s="274"/>
      <c r="E476" s="279"/>
      <c r="F476" s="423"/>
      <c r="G476" s="417"/>
      <c r="H476" s="419"/>
      <c r="I476" s="418"/>
      <c r="J476" s="418"/>
      <c r="K476" s="418"/>
      <c r="L476" s="418"/>
      <c r="M476" s="418"/>
      <c r="N476" s="46"/>
      <c r="O476" s="46"/>
      <c r="P476" s="46"/>
      <c r="Q476" s="47"/>
      <c r="R476" s="46"/>
      <c r="S476" s="46"/>
      <c r="T476" s="47"/>
      <c r="U476" s="246"/>
      <c r="V476" s="247"/>
      <c r="W476" s="248"/>
      <c r="X476" s="249"/>
      <c r="Y476" s="249"/>
      <c r="Z476" s="249"/>
      <c r="AA476" s="250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</row>
    <row r="477" spans="1:214" s="228" customFormat="1" ht="69" customHeight="1">
      <c r="A477" s="206"/>
      <c r="B477" s="280"/>
      <c r="C477" s="281"/>
      <c r="E477" s="265"/>
      <c r="F477" s="420" t="s">
        <v>19</v>
      </c>
      <c r="G477" s="607" t="s">
        <v>20</v>
      </c>
      <c r="H477" s="607"/>
      <c r="I477" s="607"/>
      <c r="J477" s="607"/>
      <c r="K477" s="607"/>
      <c r="L477" s="607"/>
      <c r="M477" s="607"/>
      <c r="N477" s="46"/>
      <c r="O477" s="252"/>
      <c r="P477" s="14"/>
      <c r="Q477" s="253"/>
      <c r="R477" s="587" t="s">
        <v>12</v>
      </c>
      <c r="S477" s="588"/>
      <c r="T477" s="589"/>
      <c r="U477" s="590">
        <f>Z514</f>
        <v>6768</v>
      </c>
      <c r="V477" s="591"/>
      <c r="W477" s="592"/>
      <c r="X477" s="254"/>
      <c r="Y477" s="254"/>
      <c r="Z477" s="254"/>
      <c r="AA477" s="255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</row>
    <row r="478" spans="1:214" ht="16" customHeight="1">
      <c r="A478" s="206"/>
      <c r="B478" s="233"/>
      <c r="C478" s="234"/>
      <c r="D478" s="86"/>
      <c r="E478" s="235"/>
      <c r="F478" s="115"/>
      <c r="G478" s="236"/>
      <c r="H478" s="236"/>
      <c r="I478" s="235"/>
      <c r="J478" s="236"/>
      <c r="K478" s="115"/>
      <c r="L478" s="115"/>
      <c r="M478" s="115"/>
      <c r="N478" s="115"/>
      <c r="O478" s="115"/>
      <c r="P478" s="115"/>
      <c r="Q478" s="235"/>
      <c r="R478" s="115"/>
      <c r="S478" s="115"/>
      <c r="T478" s="235"/>
      <c r="U478" s="115"/>
      <c r="V478" s="115"/>
      <c r="W478" s="237"/>
      <c r="X478" s="237"/>
      <c r="Y478" s="216"/>
      <c r="Z478" s="216"/>
      <c r="AA478" s="4"/>
    </row>
    <row r="479" spans="1:214" ht="7" customHeight="1">
      <c r="A479" s="206"/>
      <c r="B479" s="238"/>
      <c r="C479" s="239"/>
      <c r="D479" s="239"/>
      <c r="E479" s="239"/>
      <c r="F479" s="240"/>
      <c r="G479" s="239"/>
      <c r="H479" s="241"/>
      <c r="I479" s="241"/>
      <c r="J479" s="242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43"/>
      <c r="X479" s="216"/>
      <c r="Y479" s="216"/>
      <c r="Z479" s="216"/>
      <c r="AA479" s="4"/>
    </row>
    <row r="480" spans="1:214" ht="47" customHeight="1">
      <c r="A480" s="206"/>
      <c r="B480" s="233"/>
      <c r="C480" s="233"/>
      <c r="D480" s="235"/>
      <c r="E480" s="235"/>
      <c r="F480" s="115"/>
      <c r="G480" s="236"/>
      <c r="H480" s="236"/>
      <c r="I480" s="235"/>
      <c r="J480" s="236"/>
      <c r="K480" s="115"/>
      <c r="L480" s="115"/>
      <c r="M480" s="115"/>
      <c r="N480" s="115"/>
      <c r="O480" s="115"/>
      <c r="P480" s="115"/>
      <c r="Q480" s="235"/>
      <c r="R480" s="115"/>
      <c r="S480" s="115"/>
      <c r="T480" s="235"/>
      <c r="U480" s="115"/>
      <c r="V480" s="115"/>
      <c r="W480" s="235"/>
      <c r="X480" s="235"/>
      <c r="Y480" s="222"/>
      <c r="Z480" s="4"/>
      <c r="AA480" s="4"/>
    </row>
    <row r="481" spans="1:214" ht="85" customHeight="1">
      <c r="A481" s="206"/>
      <c r="B481" s="406" t="s">
        <v>54</v>
      </c>
      <c r="C481" s="48"/>
      <c r="D481" s="86"/>
      <c r="E481" s="86"/>
      <c r="F481" s="87"/>
      <c r="G481" s="88"/>
      <c r="H481" s="88"/>
      <c r="I481" s="86"/>
      <c r="J481" s="88"/>
      <c r="K481" s="87"/>
      <c r="L481" s="87"/>
      <c r="M481" s="87"/>
      <c r="N481" s="87"/>
      <c r="O481" s="87"/>
      <c r="P481" s="87"/>
      <c r="Q481" s="86"/>
      <c r="R481" s="87"/>
      <c r="S481" s="87"/>
      <c r="T481" s="86"/>
      <c r="U481" s="87"/>
      <c r="V481" s="87"/>
      <c r="W481" s="86"/>
      <c r="X481" s="86"/>
      <c r="Y481" s="116"/>
      <c r="Z481" s="93"/>
      <c r="AA481" s="93"/>
    </row>
    <row r="482" spans="1:214" ht="77" customHeight="1" thickBot="1">
      <c r="A482" s="206"/>
      <c r="B482" s="402">
        <v>8</v>
      </c>
      <c r="C482" s="49"/>
      <c r="D482" s="89"/>
      <c r="E482" s="89"/>
      <c r="F482" s="51"/>
      <c r="G482" s="90"/>
      <c r="H482" s="51"/>
      <c r="I482" s="91"/>
      <c r="J482" s="51"/>
      <c r="K482" s="92"/>
      <c r="L482" s="92"/>
      <c r="M482" s="92"/>
      <c r="N482" s="51"/>
      <c r="O482" s="51"/>
      <c r="P482" s="7"/>
      <c r="Q482" s="7"/>
      <c r="R482" s="7"/>
      <c r="S482" s="93"/>
      <c r="T482" s="93"/>
      <c r="U482" s="93"/>
      <c r="V482" s="93"/>
      <c r="W482" s="94"/>
      <c r="X482" s="94"/>
      <c r="Y482" s="118"/>
      <c r="Z482" s="244"/>
      <c r="AA482" s="93"/>
    </row>
    <row r="483" spans="1:214" s="232" customFormat="1" ht="98" customHeight="1" thickBot="1">
      <c r="A483" s="206"/>
      <c r="B483" s="50"/>
      <c r="C483" s="51"/>
      <c r="D483" s="51"/>
      <c r="E483" s="51"/>
      <c r="F483" s="51"/>
      <c r="G483" s="93"/>
      <c r="H483" s="93"/>
      <c r="I483" s="571" t="s">
        <v>30</v>
      </c>
      <c r="J483" s="572"/>
      <c r="K483" s="165" t="s">
        <v>36</v>
      </c>
      <c r="L483" s="166" t="s">
        <v>3</v>
      </c>
      <c r="M483" s="167" t="s">
        <v>59</v>
      </c>
      <c r="N483" s="168" t="s">
        <v>60</v>
      </c>
      <c r="O483" s="573" t="s">
        <v>75</v>
      </c>
      <c r="P483" s="574"/>
      <c r="Q483" s="575"/>
      <c r="R483" s="576" t="s">
        <v>76</v>
      </c>
      <c r="S483" s="577"/>
      <c r="T483" s="578"/>
      <c r="U483" s="579" t="s">
        <v>68</v>
      </c>
      <c r="V483" s="580"/>
      <c r="W483" s="581"/>
      <c r="X483" s="117"/>
      <c r="Y483" s="118"/>
      <c r="Z483" s="245"/>
      <c r="AA483" s="93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</row>
    <row r="484" spans="1:214" s="232" customFormat="1" ht="81" customHeight="1" thickBot="1">
      <c r="A484" s="206"/>
      <c r="B484" s="52"/>
      <c r="C484" s="51"/>
      <c r="D484" s="93"/>
      <c r="E484" s="93"/>
      <c r="F484" s="95"/>
      <c r="G484" s="93"/>
      <c r="H484" s="93"/>
      <c r="I484" s="593" t="s">
        <v>39</v>
      </c>
      <c r="J484" s="594"/>
      <c r="K484" s="119" t="s">
        <v>70</v>
      </c>
      <c r="L484" s="120" t="s">
        <v>70</v>
      </c>
      <c r="M484" s="120" t="s">
        <v>70</v>
      </c>
      <c r="N484" s="121" t="s">
        <v>70</v>
      </c>
      <c r="O484" s="595" t="s">
        <v>48</v>
      </c>
      <c r="P484" s="595"/>
      <c r="Q484" s="595"/>
      <c r="R484" s="596" t="s">
        <v>48</v>
      </c>
      <c r="S484" s="597"/>
      <c r="T484" s="598"/>
      <c r="U484" s="595" t="s">
        <v>48</v>
      </c>
      <c r="V484" s="595"/>
      <c r="W484" s="595"/>
      <c r="X484" s="117"/>
      <c r="Y484" s="118"/>
      <c r="Z484" s="245"/>
      <c r="AA484" s="93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</row>
    <row r="485" spans="1:214" s="232" customFormat="1" ht="83" customHeight="1" thickBot="1">
      <c r="A485" s="206"/>
      <c r="B485" s="169" t="s">
        <v>56</v>
      </c>
      <c r="C485" s="416">
        <f>D508/I485</f>
        <v>8</v>
      </c>
      <c r="D485" s="299"/>
      <c r="E485" s="16"/>
      <c r="F485" s="16"/>
      <c r="G485" s="16"/>
      <c r="H485" s="16"/>
      <c r="I485" s="611">
        <v>800</v>
      </c>
      <c r="J485" s="614"/>
      <c r="K485" s="9">
        <v>5</v>
      </c>
      <c r="L485" s="10">
        <v>5</v>
      </c>
      <c r="M485" s="10">
        <v>5</v>
      </c>
      <c r="N485" s="11">
        <v>5</v>
      </c>
      <c r="O485" s="611">
        <v>8</v>
      </c>
      <c r="P485" s="611"/>
      <c r="Q485" s="611"/>
      <c r="R485" s="614">
        <v>8</v>
      </c>
      <c r="S485" s="615"/>
      <c r="T485" s="616"/>
      <c r="U485" s="611">
        <v>8</v>
      </c>
      <c r="V485" s="611"/>
      <c r="W485" s="611"/>
      <c r="X485" s="117"/>
      <c r="Y485" s="93"/>
      <c r="Z485" s="93"/>
      <c r="AA485" s="93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</row>
    <row r="486" spans="1:214" ht="28" customHeight="1">
      <c r="A486" s="206"/>
      <c r="B486" s="93"/>
      <c r="C486" s="93"/>
      <c r="D486" s="93"/>
      <c r="E486" s="93"/>
      <c r="F486" s="225"/>
      <c r="G486" s="50"/>
      <c r="H486" s="225"/>
      <c r="I486" s="226"/>
      <c r="J486" s="225"/>
      <c r="K486" s="93"/>
      <c r="L486" s="93"/>
      <c r="M486" s="93"/>
      <c r="N486" s="93"/>
      <c r="O486" s="93"/>
      <c r="P486" s="7"/>
      <c r="Q486" s="7"/>
      <c r="R486" s="7"/>
      <c r="S486" s="93"/>
      <c r="T486" s="93"/>
      <c r="U486" s="93"/>
      <c r="V486" s="93"/>
      <c r="W486" s="117"/>
      <c r="X486" s="117"/>
      <c r="Y486" s="93"/>
      <c r="Z486" s="93"/>
      <c r="AA486" s="93"/>
    </row>
    <row r="487" spans="1:214" s="228" customFormat="1" ht="28" customHeight="1" thickBot="1">
      <c r="A487" s="206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116"/>
      <c r="Z487" s="93"/>
      <c r="AA487" s="227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</row>
    <row r="488" spans="1:214" s="229" customFormat="1" ht="99" customHeight="1" thickBot="1">
      <c r="A488" s="206"/>
      <c r="B488" s="582" t="s">
        <v>39</v>
      </c>
      <c r="C488" s="617"/>
      <c r="D488" s="161" t="s">
        <v>30</v>
      </c>
      <c r="E488" s="162"/>
      <c r="F488" s="608" t="s">
        <v>28</v>
      </c>
      <c r="G488" s="608"/>
      <c r="H488" s="608"/>
      <c r="I488" s="609" t="s">
        <v>29</v>
      </c>
      <c r="J488" s="610"/>
      <c r="K488" s="165" t="s">
        <v>36</v>
      </c>
      <c r="L488" s="166" t="s">
        <v>3</v>
      </c>
      <c r="M488" s="167" t="s">
        <v>59</v>
      </c>
      <c r="N488" s="168" t="s">
        <v>60</v>
      </c>
      <c r="O488" s="573" t="s">
        <v>75</v>
      </c>
      <c r="P488" s="574"/>
      <c r="Q488" s="575"/>
      <c r="R488" s="576" t="s">
        <v>76</v>
      </c>
      <c r="S488" s="577"/>
      <c r="T488" s="578"/>
      <c r="U488" s="579" t="s">
        <v>68</v>
      </c>
      <c r="V488" s="580"/>
      <c r="W488" s="581"/>
      <c r="X488" s="53"/>
      <c r="Y488" s="584"/>
      <c r="Z488" s="582" t="s">
        <v>2</v>
      </c>
      <c r="AA488" s="583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</row>
    <row r="489" spans="1:214" ht="99" customHeight="1">
      <c r="A489" s="206"/>
      <c r="B489" s="59" t="s">
        <v>40</v>
      </c>
      <c r="C489" s="60" t="s">
        <v>27</v>
      </c>
      <c r="D489" s="61" t="s">
        <v>39</v>
      </c>
      <c r="E489" s="153" t="s">
        <v>67</v>
      </c>
      <c r="F489" s="54" t="s">
        <v>31</v>
      </c>
      <c r="G489" s="55" t="s">
        <v>32</v>
      </c>
      <c r="H489" s="54" t="s">
        <v>33</v>
      </c>
      <c r="I489" s="123" t="s">
        <v>34</v>
      </c>
      <c r="J489" s="122" t="s">
        <v>35</v>
      </c>
      <c r="K489" s="509" t="s">
        <v>41</v>
      </c>
      <c r="L489" s="513" t="s">
        <v>41</v>
      </c>
      <c r="M489" s="514" t="s">
        <v>41</v>
      </c>
      <c r="N489" s="510" t="s">
        <v>41</v>
      </c>
      <c r="O489" s="57" t="s">
        <v>7</v>
      </c>
      <c r="P489" s="56"/>
      <c r="Q489" s="511" t="s">
        <v>8</v>
      </c>
      <c r="R489" s="57" t="s">
        <v>7</v>
      </c>
      <c r="S489" s="56"/>
      <c r="T489" s="511" t="s">
        <v>8</v>
      </c>
      <c r="U489" s="57" t="s">
        <v>7</v>
      </c>
      <c r="V489" s="56"/>
      <c r="W489" s="512" t="s">
        <v>8</v>
      </c>
      <c r="X489" s="58"/>
      <c r="Y489" s="584"/>
      <c r="Z489" s="585" t="s">
        <v>39</v>
      </c>
      <c r="AA489" s="586"/>
    </row>
    <row r="490" spans="1:214" ht="14" customHeight="1">
      <c r="A490" s="206"/>
      <c r="B490" s="216"/>
      <c r="C490" s="216"/>
      <c r="D490" s="216"/>
      <c r="E490" s="216"/>
      <c r="F490" s="217"/>
      <c r="G490" s="217"/>
      <c r="H490" s="217"/>
      <c r="I490" s="218"/>
      <c r="J490" s="230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20"/>
      <c r="X490" s="220"/>
      <c r="Y490" s="221"/>
      <c r="Z490" s="231"/>
      <c r="AA490" s="4"/>
    </row>
    <row r="491" spans="1:214" ht="58" customHeight="1">
      <c r="A491" s="206"/>
      <c r="B491" s="403" t="s">
        <v>45</v>
      </c>
      <c r="C491" s="404">
        <v>43668</v>
      </c>
      <c r="D491" s="126">
        <v>800</v>
      </c>
      <c r="E491" s="127" t="s">
        <v>67</v>
      </c>
      <c r="F491" s="498">
        <v>0.33333333333333331</v>
      </c>
      <c r="G491" s="499">
        <v>4.1666666666666664E-2</v>
      </c>
      <c r="H491" s="498">
        <v>0.83333333333333337</v>
      </c>
      <c r="I491" s="500">
        <f>IF(F491="N","00:00",24+(H491-F491+G491))</f>
        <v>24.541666666666668</v>
      </c>
      <c r="J491" s="501">
        <f>IF(F492="N","00:00",24+(F492-H491))</f>
        <v>23.458333333333332</v>
      </c>
      <c r="K491" s="128">
        <v>8</v>
      </c>
      <c r="L491" s="129">
        <v>8</v>
      </c>
      <c r="M491" s="130">
        <v>8</v>
      </c>
      <c r="N491" s="131">
        <v>8</v>
      </c>
      <c r="O491" s="132">
        <v>1</v>
      </c>
      <c r="P491" s="133">
        <f>O485</f>
        <v>8</v>
      </c>
      <c r="Q491" s="134">
        <f>O491*P491</f>
        <v>8</v>
      </c>
      <c r="R491" s="135">
        <v>1</v>
      </c>
      <c r="S491" s="136">
        <f>R485</f>
        <v>8</v>
      </c>
      <c r="T491" s="134">
        <f>R491*S491</f>
        <v>8</v>
      </c>
      <c r="U491" s="137">
        <v>1</v>
      </c>
      <c r="V491" s="688">
        <f>U485</f>
        <v>8</v>
      </c>
      <c r="W491" s="134">
        <f>U491*V491</f>
        <v>8</v>
      </c>
      <c r="X491" s="138"/>
      <c r="Y491" s="139"/>
      <c r="Z491" s="558">
        <f t="shared" ref="Z491:Z505" si="43">D491+K491+N491+Q491+T491+W491</f>
        <v>840</v>
      </c>
      <c r="AA491" s="559"/>
    </row>
    <row r="492" spans="1:214" ht="58" customHeight="1">
      <c r="A492" s="206"/>
      <c r="B492" s="405"/>
      <c r="C492" s="404">
        <v>43669</v>
      </c>
      <c r="D492" s="126">
        <v>800</v>
      </c>
      <c r="E492" s="127" t="s">
        <v>67</v>
      </c>
      <c r="F492" s="502">
        <v>0.29166666666666669</v>
      </c>
      <c r="G492" s="503"/>
      <c r="H492" s="502">
        <v>0.79166666666666663</v>
      </c>
      <c r="I492" s="504">
        <f>IF(F492="N","00:00",24+(H492-F492+G492))</f>
        <v>24.5</v>
      </c>
      <c r="J492" s="505">
        <f t="shared" ref="J492:J504" si="44">IF(F493="N","00:00",24+(F493-H492))</f>
        <v>23.458333333333332</v>
      </c>
      <c r="K492" s="156"/>
      <c r="L492" s="157"/>
      <c r="M492" s="158"/>
      <c r="N492" s="159"/>
      <c r="O492" s="132">
        <v>1</v>
      </c>
      <c r="P492" s="140">
        <f>O485</f>
        <v>8</v>
      </c>
      <c r="Q492" s="134">
        <f t="shared" ref="Q492:Q505" si="45">O492*P492</f>
        <v>8</v>
      </c>
      <c r="R492" s="135">
        <v>1</v>
      </c>
      <c r="S492" s="141">
        <f>R485</f>
        <v>8</v>
      </c>
      <c r="T492" s="134">
        <f t="shared" ref="T492:T505" si="46">R492*S492</f>
        <v>8</v>
      </c>
      <c r="U492" s="137">
        <v>1</v>
      </c>
      <c r="V492" s="689">
        <f>U485</f>
        <v>8</v>
      </c>
      <c r="W492" s="134">
        <f t="shared" ref="W492:W504" si="47">U492*V492</f>
        <v>8</v>
      </c>
      <c r="X492" s="138"/>
      <c r="Y492" s="139"/>
      <c r="Z492" s="558">
        <f t="shared" si="43"/>
        <v>824</v>
      </c>
      <c r="AA492" s="559"/>
    </row>
    <row r="493" spans="1:214" ht="58" customHeight="1">
      <c r="A493" s="206"/>
      <c r="B493" s="405" t="s">
        <v>71</v>
      </c>
      <c r="C493" s="404">
        <v>43670</v>
      </c>
      <c r="D493" s="126">
        <v>800</v>
      </c>
      <c r="E493" s="127" t="s">
        <v>67</v>
      </c>
      <c r="F493" s="502">
        <v>0.25</v>
      </c>
      <c r="G493" s="503"/>
      <c r="H493" s="502">
        <v>0.91666666666666663</v>
      </c>
      <c r="I493" s="504">
        <f t="shared" ref="I493:I505" si="48">IF(F493="N","00:00",24+(H493-F493+G493))</f>
        <v>24.666666666666668</v>
      </c>
      <c r="J493" s="505">
        <f t="shared" si="44"/>
        <v>23.291666666666668</v>
      </c>
      <c r="K493" s="156"/>
      <c r="L493" s="157"/>
      <c r="M493" s="158"/>
      <c r="N493" s="159"/>
      <c r="O493" s="132">
        <v>1</v>
      </c>
      <c r="P493" s="140">
        <f>O485</f>
        <v>8</v>
      </c>
      <c r="Q493" s="134">
        <f t="shared" si="45"/>
        <v>8</v>
      </c>
      <c r="R493" s="135">
        <v>1</v>
      </c>
      <c r="S493" s="141">
        <f>R485</f>
        <v>8</v>
      </c>
      <c r="T493" s="134">
        <f t="shared" si="46"/>
        <v>8</v>
      </c>
      <c r="U493" s="137">
        <v>1</v>
      </c>
      <c r="V493" s="689">
        <f>U485</f>
        <v>8</v>
      </c>
      <c r="W493" s="134">
        <f t="shared" si="47"/>
        <v>8</v>
      </c>
      <c r="X493" s="138"/>
      <c r="Y493" s="139"/>
      <c r="Z493" s="558">
        <f t="shared" si="43"/>
        <v>824</v>
      </c>
      <c r="AA493" s="559"/>
    </row>
    <row r="494" spans="1:214" ht="58" customHeight="1">
      <c r="A494" s="206"/>
      <c r="B494" s="405"/>
      <c r="C494" s="404">
        <v>43671</v>
      </c>
      <c r="D494" s="126">
        <v>800</v>
      </c>
      <c r="E494" s="127" t="s">
        <v>67</v>
      </c>
      <c r="F494" s="502">
        <v>0.20833333333333334</v>
      </c>
      <c r="G494" s="503">
        <v>4.1666666666666664E-2</v>
      </c>
      <c r="H494" s="502">
        <v>0.91666666666666663</v>
      </c>
      <c r="I494" s="504">
        <f t="shared" si="48"/>
        <v>24.75</v>
      </c>
      <c r="J494" s="505">
        <f t="shared" si="44"/>
        <v>23.375</v>
      </c>
      <c r="K494" s="156"/>
      <c r="L494" s="157"/>
      <c r="M494" s="158"/>
      <c r="N494" s="159"/>
      <c r="O494" s="132">
        <v>1</v>
      </c>
      <c r="P494" s="140">
        <f>O485</f>
        <v>8</v>
      </c>
      <c r="Q494" s="134">
        <f t="shared" si="45"/>
        <v>8</v>
      </c>
      <c r="R494" s="135">
        <v>1</v>
      </c>
      <c r="S494" s="141">
        <f>R485</f>
        <v>8</v>
      </c>
      <c r="T494" s="134">
        <f t="shared" si="46"/>
        <v>8</v>
      </c>
      <c r="U494" s="137">
        <v>1</v>
      </c>
      <c r="V494" s="689">
        <f>U485</f>
        <v>8</v>
      </c>
      <c r="W494" s="134">
        <f t="shared" si="47"/>
        <v>8</v>
      </c>
      <c r="X494" s="138"/>
      <c r="Y494" s="139"/>
      <c r="Z494" s="558">
        <f t="shared" si="43"/>
        <v>824</v>
      </c>
      <c r="AA494" s="559"/>
    </row>
    <row r="495" spans="1:214" ht="58" customHeight="1">
      <c r="A495" s="206"/>
      <c r="B495" s="405"/>
      <c r="C495" s="404">
        <v>43672</v>
      </c>
      <c r="D495" s="126">
        <v>800</v>
      </c>
      <c r="E495" s="127" t="s">
        <v>67</v>
      </c>
      <c r="F495" s="502">
        <v>0.29166666666666669</v>
      </c>
      <c r="G495" s="503"/>
      <c r="H495" s="502">
        <v>0.79166666666666663</v>
      </c>
      <c r="I495" s="504">
        <f t="shared" si="48"/>
        <v>24.5</v>
      </c>
      <c r="J495" s="505">
        <f t="shared" si="44"/>
        <v>23.458333333333332</v>
      </c>
      <c r="K495" s="156"/>
      <c r="L495" s="157"/>
      <c r="M495" s="158"/>
      <c r="N495" s="159"/>
      <c r="O495" s="132">
        <v>1</v>
      </c>
      <c r="P495" s="140">
        <f>O485</f>
        <v>8</v>
      </c>
      <c r="Q495" s="134">
        <f t="shared" si="45"/>
        <v>8</v>
      </c>
      <c r="R495" s="135">
        <v>1</v>
      </c>
      <c r="S495" s="141">
        <f>R485</f>
        <v>8</v>
      </c>
      <c r="T495" s="134">
        <f t="shared" si="46"/>
        <v>8</v>
      </c>
      <c r="U495" s="137">
        <v>1</v>
      </c>
      <c r="V495" s="689">
        <f>U485</f>
        <v>8</v>
      </c>
      <c r="W495" s="134">
        <f t="shared" si="47"/>
        <v>8</v>
      </c>
      <c r="X495" s="138"/>
      <c r="Y495" s="139"/>
      <c r="Z495" s="558">
        <f t="shared" si="43"/>
        <v>824</v>
      </c>
      <c r="AA495" s="559"/>
    </row>
    <row r="496" spans="1:214" ht="58" customHeight="1">
      <c r="A496" s="206"/>
      <c r="B496" s="405"/>
      <c r="C496" s="404">
        <v>43673</v>
      </c>
      <c r="D496" s="126">
        <v>800</v>
      </c>
      <c r="E496" s="127" t="s">
        <v>67</v>
      </c>
      <c r="F496" s="502">
        <v>0.25</v>
      </c>
      <c r="G496" s="503"/>
      <c r="H496" s="502">
        <v>0.91666666666666663</v>
      </c>
      <c r="I496" s="504">
        <f t="shared" si="48"/>
        <v>24.666666666666668</v>
      </c>
      <c r="J496" s="505">
        <f t="shared" si="44"/>
        <v>23.291666666666668</v>
      </c>
      <c r="K496" s="156"/>
      <c r="L496" s="157"/>
      <c r="M496" s="158"/>
      <c r="N496" s="159"/>
      <c r="O496" s="132">
        <v>1</v>
      </c>
      <c r="P496" s="140">
        <f>O485</f>
        <v>8</v>
      </c>
      <c r="Q496" s="134">
        <f t="shared" si="45"/>
        <v>8</v>
      </c>
      <c r="R496" s="135">
        <v>1</v>
      </c>
      <c r="S496" s="141">
        <f>R485</f>
        <v>8</v>
      </c>
      <c r="T496" s="134">
        <f t="shared" si="46"/>
        <v>8</v>
      </c>
      <c r="U496" s="137">
        <v>1</v>
      </c>
      <c r="V496" s="689">
        <f>U485</f>
        <v>8</v>
      </c>
      <c r="W496" s="134">
        <f t="shared" si="47"/>
        <v>8</v>
      </c>
      <c r="X496" s="138"/>
      <c r="Y496" s="139"/>
      <c r="Z496" s="558">
        <f t="shared" si="43"/>
        <v>824</v>
      </c>
      <c r="AA496" s="559"/>
    </row>
    <row r="497" spans="1:27" ht="58" customHeight="1">
      <c r="A497" s="206"/>
      <c r="B497" s="405"/>
      <c r="C497" s="404">
        <v>43674</v>
      </c>
      <c r="D497" s="126">
        <v>800</v>
      </c>
      <c r="E497" s="127" t="s">
        <v>67</v>
      </c>
      <c r="F497" s="502">
        <v>0.20833333333333334</v>
      </c>
      <c r="G497" s="503">
        <v>4.1666666666666664E-2</v>
      </c>
      <c r="H497" s="502">
        <v>0.91666666666666663</v>
      </c>
      <c r="I497" s="504">
        <f t="shared" si="48"/>
        <v>24.75</v>
      </c>
      <c r="J497" s="505">
        <f t="shared" si="44"/>
        <v>23.375</v>
      </c>
      <c r="K497" s="156"/>
      <c r="L497" s="157"/>
      <c r="M497" s="158"/>
      <c r="N497" s="159"/>
      <c r="O497" s="132">
        <v>1</v>
      </c>
      <c r="P497" s="140">
        <f>O485</f>
        <v>8</v>
      </c>
      <c r="Q497" s="134">
        <f t="shared" si="45"/>
        <v>8</v>
      </c>
      <c r="R497" s="135">
        <v>1</v>
      </c>
      <c r="S497" s="141">
        <f>R485</f>
        <v>8</v>
      </c>
      <c r="T497" s="134">
        <f t="shared" si="46"/>
        <v>8</v>
      </c>
      <c r="U497" s="137">
        <v>1</v>
      </c>
      <c r="V497" s="689">
        <f>U485</f>
        <v>8</v>
      </c>
      <c r="W497" s="134">
        <f t="shared" si="47"/>
        <v>8</v>
      </c>
      <c r="X497" s="138"/>
      <c r="Y497" s="139"/>
      <c r="Z497" s="558">
        <f t="shared" si="43"/>
        <v>824</v>
      </c>
      <c r="AA497" s="559"/>
    </row>
    <row r="498" spans="1:27" ht="58" customHeight="1">
      <c r="A498" s="206"/>
      <c r="B498" s="405"/>
      <c r="C498" s="404">
        <v>43675</v>
      </c>
      <c r="D498" s="126">
        <v>800</v>
      </c>
      <c r="E498" s="127" t="s">
        <v>67</v>
      </c>
      <c r="F498" s="502">
        <v>0.29166666666666669</v>
      </c>
      <c r="G498" s="503"/>
      <c r="H498" s="502">
        <v>0.79166666666666663</v>
      </c>
      <c r="I498" s="504">
        <f t="shared" si="48"/>
        <v>24.5</v>
      </c>
      <c r="J498" s="505">
        <f t="shared" si="44"/>
        <v>23.458333333333332</v>
      </c>
      <c r="K498" s="156"/>
      <c r="L498" s="157"/>
      <c r="M498" s="158"/>
      <c r="N498" s="159"/>
      <c r="O498" s="132">
        <v>1</v>
      </c>
      <c r="P498" s="140">
        <f>O485</f>
        <v>8</v>
      </c>
      <c r="Q498" s="134">
        <f t="shared" si="45"/>
        <v>8</v>
      </c>
      <c r="R498" s="135">
        <v>1</v>
      </c>
      <c r="S498" s="141">
        <f>R485</f>
        <v>8</v>
      </c>
      <c r="T498" s="134">
        <f t="shared" si="46"/>
        <v>8</v>
      </c>
      <c r="U498" s="137">
        <v>1</v>
      </c>
      <c r="V498" s="689">
        <f>U485</f>
        <v>8</v>
      </c>
      <c r="W498" s="134">
        <f t="shared" si="47"/>
        <v>8</v>
      </c>
      <c r="X498" s="138"/>
      <c r="Y498" s="139"/>
      <c r="Z498" s="558">
        <f t="shared" si="43"/>
        <v>824</v>
      </c>
      <c r="AA498" s="559"/>
    </row>
    <row r="499" spans="1:27" ht="58" customHeight="1">
      <c r="A499" s="206"/>
      <c r="B499" s="405"/>
      <c r="C499" s="404">
        <v>43676</v>
      </c>
      <c r="D499" s="126"/>
      <c r="E499" s="127" t="s">
        <v>67</v>
      </c>
      <c r="F499" s="502">
        <v>0.25</v>
      </c>
      <c r="G499" s="503"/>
      <c r="H499" s="502">
        <v>0.91666666666666663</v>
      </c>
      <c r="I499" s="504">
        <f t="shared" si="48"/>
        <v>24.666666666666668</v>
      </c>
      <c r="J499" s="505">
        <f t="shared" si="44"/>
        <v>23.291666666666668</v>
      </c>
      <c r="K499" s="156"/>
      <c r="L499" s="157"/>
      <c r="M499" s="158"/>
      <c r="N499" s="159"/>
      <c r="O499" s="132">
        <v>1</v>
      </c>
      <c r="P499" s="140">
        <f>O485</f>
        <v>8</v>
      </c>
      <c r="Q499" s="134">
        <f t="shared" si="45"/>
        <v>8</v>
      </c>
      <c r="R499" s="135">
        <v>1</v>
      </c>
      <c r="S499" s="141">
        <f>R485</f>
        <v>8</v>
      </c>
      <c r="T499" s="134">
        <f t="shared" si="46"/>
        <v>8</v>
      </c>
      <c r="U499" s="137">
        <v>1</v>
      </c>
      <c r="V499" s="689">
        <f>U485</f>
        <v>8</v>
      </c>
      <c r="W499" s="134">
        <f t="shared" si="47"/>
        <v>8</v>
      </c>
      <c r="X499" s="138"/>
      <c r="Y499" s="139"/>
      <c r="Z499" s="558">
        <f t="shared" si="43"/>
        <v>24</v>
      </c>
      <c r="AA499" s="559"/>
    </row>
    <row r="500" spans="1:27" ht="58" customHeight="1">
      <c r="A500" s="206"/>
      <c r="B500" s="405"/>
      <c r="C500" s="404">
        <v>43677</v>
      </c>
      <c r="D500" s="126"/>
      <c r="E500" s="127" t="s">
        <v>67</v>
      </c>
      <c r="F500" s="502">
        <v>0.20833333333333334</v>
      </c>
      <c r="G500" s="503">
        <v>4.1666666666666664E-2</v>
      </c>
      <c r="H500" s="502">
        <v>0.91666666666666663</v>
      </c>
      <c r="I500" s="504">
        <f t="shared" si="48"/>
        <v>24.75</v>
      </c>
      <c r="J500" s="505">
        <f t="shared" si="44"/>
        <v>23.375</v>
      </c>
      <c r="K500" s="156"/>
      <c r="L500" s="157"/>
      <c r="M500" s="158"/>
      <c r="N500" s="159"/>
      <c r="O500" s="132">
        <v>1</v>
      </c>
      <c r="P500" s="140">
        <f>O485</f>
        <v>8</v>
      </c>
      <c r="Q500" s="134">
        <f t="shared" si="45"/>
        <v>8</v>
      </c>
      <c r="R500" s="135">
        <v>1</v>
      </c>
      <c r="S500" s="141">
        <f>R485</f>
        <v>8</v>
      </c>
      <c r="T500" s="134">
        <f t="shared" si="46"/>
        <v>8</v>
      </c>
      <c r="U500" s="137">
        <v>1</v>
      </c>
      <c r="V500" s="689">
        <f>U485</f>
        <v>8</v>
      </c>
      <c r="W500" s="134">
        <f t="shared" si="47"/>
        <v>8</v>
      </c>
      <c r="X500" s="138"/>
      <c r="Y500" s="139"/>
      <c r="Z500" s="558">
        <f t="shared" si="43"/>
        <v>24</v>
      </c>
      <c r="AA500" s="559"/>
    </row>
    <row r="501" spans="1:27" ht="58" customHeight="1">
      <c r="A501" s="206"/>
      <c r="B501" s="405"/>
      <c r="C501" s="404">
        <v>43678</v>
      </c>
      <c r="D501" s="126"/>
      <c r="E501" s="127" t="s">
        <v>67</v>
      </c>
      <c r="F501" s="502">
        <v>0.29166666666666669</v>
      </c>
      <c r="G501" s="503"/>
      <c r="H501" s="502">
        <v>0.79166666666666663</v>
      </c>
      <c r="I501" s="504">
        <f t="shared" si="48"/>
        <v>24.5</v>
      </c>
      <c r="J501" s="505">
        <f t="shared" si="44"/>
        <v>23.458333333333332</v>
      </c>
      <c r="K501" s="156"/>
      <c r="L501" s="157"/>
      <c r="M501" s="158"/>
      <c r="N501" s="159"/>
      <c r="O501" s="132">
        <v>1</v>
      </c>
      <c r="P501" s="140">
        <f>O485</f>
        <v>8</v>
      </c>
      <c r="Q501" s="134">
        <f t="shared" si="45"/>
        <v>8</v>
      </c>
      <c r="R501" s="135">
        <v>1</v>
      </c>
      <c r="S501" s="141">
        <f>R485</f>
        <v>8</v>
      </c>
      <c r="T501" s="134">
        <f t="shared" si="46"/>
        <v>8</v>
      </c>
      <c r="U501" s="137">
        <v>1</v>
      </c>
      <c r="V501" s="689">
        <f>U485</f>
        <v>8</v>
      </c>
      <c r="W501" s="134">
        <f t="shared" si="47"/>
        <v>8</v>
      </c>
      <c r="X501" s="138"/>
      <c r="Y501" s="139"/>
      <c r="Z501" s="558">
        <f t="shared" si="43"/>
        <v>24</v>
      </c>
      <c r="AA501" s="559"/>
    </row>
    <row r="502" spans="1:27" ht="58" customHeight="1">
      <c r="A502" s="206"/>
      <c r="B502" s="405"/>
      <c r="C502" s="404">
        <v>43679</v>
      </c>
      <c r="D502" s="126"/>
      <c r="E502" s="127" t="s">
        <v>67</v>
      </c>
      <c r="F502" s="502">
        <v>0.25</v>
      </c>
      <c r="G502" s="503"/>
      <c r="H502" s="502">
        <v>0.91666666666666663</v>
      </c>
      <c r="I502" s="504">
        <f t="shared" si="48"/>
        <v>24.666666666666668</v>
      </c>
      <c r="J502" s="505">
        <f t="shared" si="44"/>
        <v>23.291666666666668</v>
      </c>
      <c r="K502" s="156"/>
      <c r="L502" s="157"/>
      <c r="M502" s="158"/>
      <c r="N502" s="159"/>
      <c r="O502" s="132">
        <v>1</v>
      </c>
      <c r="P502" s="140">
        <f>O485</f>
        <v>8</v>
      </c>
      <c r="Q502" s="134">
        <f t="shared" si="45"/>
        <v>8</v>
      </c>
      <c r="R502" s="135">
        <v>1</v>
      </c>
      <c r="S502" s="141">
        <f>R485</f>
        <v>8</v>
      </c>
      <c r="T502" s="134">
        <f t="shared" si="46"/>
        <v>8</v>
      </c>
      <c r="U502" s="137">
        <v>1</v>
      </c>
      <c r="V502" s="689">
        <f>U485</f>
        <v>8</v>
      </c>
      <c r="W502" s="134">
        <f t="shared" si="47"/>
        <v>8</v>
      </c>
      <c r="X502" s="138"/>
      <c r="Y502" s="139"/>
      <c r="Z502" s="558">
        <f t="shared" si="43"/>
        <v>24</v>
      </c>
      <c r="AA502" s="559"/>
    </row>
    <row r="503" spans="1:27" ht="58" customHeight="1">
      <c r="A503" s="206"/>
      <c r="B503" s="405"/>
      <c r="C503" s="404">
        <v>43680</v>
      </c>
      <c r="D503" s="126"/>
      <c r="E503" s="127" t="s">
        <v>67</v>
      </c>
      <c r="F503" s="502">
        <v>0.20833333333333334</v>
      </c>
      <c r="G503" s="503">
        <v>4.1666666666666664E-2</v>
      </c>
      <c r="H503" s="502">
        <v>0.91666666666666663</v>
      </c>
      <c r="I503" s="504">
        <f t="shared" si="48"/>
        <v>24.75</v>
      </c>
      <c r="J503" s="505">
        <f t="shared" si="44"/>
        <v>23.25</v>
      </c>
      <c r="K503" s="156"/>
      <c r="L503" s="157"/>
      <c r="M503" s="158"/>
      <c r="N503" s="159"/>
      <c r="O503" s="132">
        <v>1</v>
      </c>
      <c r="P503" s="140">
        <f>O485</f>
        <v>8</v>
      </c>
      <c r="Q503" s="134">
        <f t="shared" si="45"/>
        <v>8</v>
      </c>
      <c r="R503" s="135">
        <v>1</v>
      </c>
      <c r="S503" s="141">
        <f>R485</f>
        <v>8</v>
      </c>
      <c r="T503" s="134">
        <f t="shared" si="46"/>
        <v>8</v>
      </c>
      <c r="U503" s="137">
        <v>1</v>
      </c>
      <c r="V503" s="689">
        <f>U485</f>
        <v>8</v>
      </c>
      <c r="W503" s="134">
        <f t="shared" si="47"/>
        <v>8</v>
      </c>
      <c r="X503" s="138"/>
      <c r="Y503" s="139"/>
      <c r="Z503" s="558">
        <f t="shared" si="43"/>
        <v>24</v>
      </c>
      <c r="AA503" s="559"/>
    </row>
    <row r="504" spans="1:27" ht="58" customHeight="1">
      <c r="A504" s="206"/>
      <c r="B504" s="405"/>
      <c r="C504" s="404">
        <v>43681</v>
      </c>
      <c r="D504" s="126"/>
      <c r="E504" s="127" t="s">
        <v>67</v>
      </c>
      <c r="F504" s="502">
        <v>0.16666666666666666</v>
      </c>
      <c r="G504" s="503"/>
      <c r="H504" s="502">
        <v>0.83333333333333337</v>
      </c>
      <c r="I504" s="504">
        <f t="shared" si="48"/>
        <v>24.666666666666668</v>
      </c>
      <c r="J504" s="505" t="str">
        <f t="shared" si="44"/>
        <v>00:00</v>
      </c>
      <c r="K504" s="156"/>
      <c r="L504" s="157"/>
      <c r="M504" s="158"/>
      <c r="N504" s="159"/>
      <c r="O504" s="132">
        <v>1</v>
      </c>
      <c r="P504" s="140">
        <f>O485</f>
        <v>8</v>
      </c>
      <c r="Q504" s="134">
        <f t="shared" si="45"/>
        <v>8</v>
      </c>
      <c r="R504" s="135">
        <v>1</v>
      </c>
      <c r="S504" s="141">
        <f>R485</f>
        <v>8</v>
      </c>
      <c r="T504" s="134">
        <f t="shared" si="46"/>
        <v>8</v>
      </c>
      <c r="U504" s="137">
        <v>1</v>
      </c>
      <c r="V504" s="689">
        <f>U485</f>
        <v>8</v>
      </c>
      <c r="W504" s="134">
        <f t="shared" si="47"/>
        <v>8</v>
      </c>
      <c r="X504" s="138"/>
      <c r="Y504" s="139"/>
      <c r="Z504" s="558">
        <f t="shared" si="43"/>
        <v>24</v>
      </c>
      <c r="AA504" s="559"/>
    </row>
    <row r="505" spans="1:27" ht="58" customHeight="1" thickBot="1">
      <c r="A505" s="206"/>
      <c r="B505" s="403"/>
      <c r="C505" s="404">
        <v>43682</v>
      </c>
      <c r="D505" s="126"/>
      <c r="E505" s="127" t="s">
        <v>67</v>
      </c>
      <c r="F505" s="498" t="s">
        <v>69</v>
      </c>
      <c r="G505" s="499"/>
      <c r="H505" s="498"/>
      <c r="I505" s="500" t="str">
        <f t="shared" si="48"/>
        <v>00:00</v>
      </c>
      <c r="J505" s="501"/>
      <c r="K505" s="128"/>
      <c r="L505" s="129"/>
      <c r="M505" s="130"/>
      <c r="N505" s="131"/>
      <c r="O505" s="132">
        <v>1</v>
      </c>
      <c r="P505" s="133">
        <f>O485</f>
        <v>8</v>
      </c>
      <c r="Q505" s="134">
        <f t="shared" si="45"/>
        <v>8</v>
      </c>
      <c r="R505" s="135">
        <v>1</v>
      </c>
      <c r="S505" s="136">
        <f>R485</f>
        <v>8</v>
      </c>
      <c r="T505" s="134">
        <f t="shared" si="46"/>
        <v>8</v>
      </c>
      <c r="U505" s="224"/>
      <c r="V505" s="204"/>
      <c r="W505" s="205"/>
      <c r="X505" s="138"/>
      <c r="Y505" s="139"/>
      <c r="Z505" s="560">
        <f t="shared" si="43"/>
        <v>16</v>
      </c>
      <c r="AA505" s="561"/>
    </row>
    <row r="506" spans="1:27" ht="9" customHeight="1">
      <c r="A506" s="206"/>
      <c r="B506" s="207"/>
      <c r="C506" s="207"/>
      <c r="D506" s="98"/>
      <c r="E506" s="98"/>
      <c r="F506" s="99" t="s">
        <v>37</v>
      </c>
      <c r="G506" s="97"/>
      <c r="H506" s="97"/>
      <c r="I506" s="96"/>
      <c r="J506" s="97"/>
      <c r="K506" s="282"/>
      <c r="L506" s="282"/>
      <c r="M506" s="282"/>
      <c r="N506" s="282"/>
      <c r="O506" s="282"/>
      <c r="P506" s="282"/>
      <c r="Q506" s="98"/>
      <c r="R506" s="283"/>
      <c r="S506" s="282"/>
      <c r="T506" s="98"/>
      <c r="U506" s="283"/>
      <c r="V506" s="282"/>
      <c r="W506" s="96"/>
      <c r="X506" s="96"/>
      <c r="Y506" s="284"/>
      <c r="Z506" s="508"/>
      <c r="AA506" s="246"/>
    </row>
    <row r="507" spans="1:27" ht="17" customHeight="1">
      <c r="A507" s="206"/>
      <c r="B507" s="216"/>
      <c r="C507" s="216"/>
      <c r="D507" s="83"/>
      <c r="E507" s="83"/>
      <c r="F507" s="286"/>
      <c r="G507" s="286"/>
      <c r="H507" s="286"/>
      <c r="I507" s="287"/>
      <c r="J507" s="286"/>
      <c r="K507" s="83"/>
      <c r="L507" s="83"/>
      <c r="M507" s="83"/>
      <c r="N507" s="83"/>
      <c r="O507" s="83"/>
      <c r="P507" s="83"/>
      <c r="Q507" s="83"/>
      <c r="R507" s="288"/>
      <c r="S507" s="83"/>
      <c r="T507" s="83"/>
      <c r="U507" s="288"/>
      <c r="V507" s="83"/>
      <c r="W507" s="104"/>
      <c r="X507" s="104"/>
      <c r="Y507" s="289"/>
      <c r="Z507" s="508"/>
      <c r="AA507" s="246"/>
    </row>
    <row r="508" spans="1:27" ht="65" customHeight="1">
      <c r="A508" s="206"/>
      <c r="C508" s="520" t="s">
        <v>38</v>
      </c>
      <c r="D508" s="142">
        <f>SUM(D491:D505)</f>
        <v>6400</v>
      </c>
      <c r="E508" s="177"/>
      <c r="F508" s="178" t="s">
        <v>37</v>
      </c>
      <c r="G508" s="179"/>
      <c r="H508" s="179"/>
      <c r="I508" s="138"/>
      <c r="J508" s="520" t="s">
        <v>38</v>
      </c>
      <c r="K508" s="143">
        <f>SUM(K491:K505)</f>
        <v>8</v>
      </c>
      <c r="L508" s="143">
        <f>SUM(L491:L505)</f>
        <v>8</v>
      </c>
      <c r="M508" s="143">
        <f>SUM(M491:M505)</f>
        <v>8</v>
      </c>
      <c r="N508" s="146">
        <f>SUM(N491:N505)</f>
        <v>8</v>
      </c>
      <c r="O508" s="147">
        <f>SUM(O491:O505)</f>
        <v>15</v>
      </c>
      <c r="P508" s="148"/>
      <c r="Q508" s="134">
        <f>SUM(Q491:Q505)</f>
        <v>120</v>
      </c>
      <c r="R508" s="147">
        <f>SUM(R491:R505)</f>
        <v>15</v>
      </c>
      <c r="S508" s="148"/>
      <c r="T508" s="149">
        <f>SUM(T491:T505)</f>
        <v>120</v>
      </c>
      <c r="U508" s="160">
        <f>SUM(U491:U505)</f>
        <v>14</v>
      </c>
      <c r="V508" s="148"/>
      <c r="W508" s="151">
        <f>SUM(SUM(W491:W505))</f>
        <v>112</v>
      </c>
      <c r="X508" s="180"/>
      <c r="Y508" s="520" t="s">
        <v>47</v>
      </c>
      <c r="Z508" s="562">
        <f>SUM(Z491:Z505)</f>
        <v>6768</v>
      </c>
      <c r="AA508" s="563"/>
    </row>
    <row r="509" spans="1:27" ht="17" customHeight="1">
      <c r="A509" s="206"/>
      <c r="B509" s="222"/>
      <c r="C509" s="181"/>
      <c r="D509" s="171"/>
      <c r="E509" s="171"/>
      <c r="F509" s="182"/>
      <c r="G509" s="182"/>
      <c r="H509" s="182"/>
      <c r="I509" s="183"/>
      <c r="J509" s="182"/>
      <c r="K509" s="171"/>
      <c r="L509" s="171"/>
      <c r="M509" s="171"/>
      <c r="N509" s="171"/>
      <c r="O509" s="171"/>
      <c r="P509" s="171"/>
      <c r="Q509" s="171"/>
      <c r="R509" s="171"/>
      <c r="S509" s="171"/>
      <c r="T509" s="183"/>
      <c r="U509" s="171"/>
      <c r="V509" s="171"/>
      <c r="W509" s="184"/>
      <c r="X509" s="184"/>
      <c r="Y509" s="152"/>
      <c r="Z509" s="506"/>
      <c r="AA509" s="246"/>
    </row>
    <row r="510" spans="1:27" ht="65" customHeight="1">
      <c r="A510" s="206"/>
      <c r="B510" s="222"/>
      <c r="C510" s="185"/>
      <c r="D510" s="171"/>
      <c r="E510" s="171"/>
      <c r="F510" s="182"/>
      <c r="G510" s="182"/>
      <c r="H510" s="182"/>
      <c r="I510" s="183"/>
      <c r="J510" s="182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84"/>
      <c r="X510" s="184"/>
      <c r="Y510" s="519" t="s">
        <v>5</v>
      </c>
      <c r="Z510" s="562">
        <f>IF(U473="sem retenção","0,00 €",Z508*U473)</f>
        <v>541.44000000000005</v>
      </c>
      <c r="AA510" s="563"/>
    </row>
    <row r="511" spans="1:27" ht="17" customHeight="1">
      <c r="A511" s="206"/>
      <c r="B511" s="222"/>
      <c r="C511" s="185"/>
      <c r="D511" s="171"/>
      <c r="E511" s="171"/>
      <c r="F511" s="182"/>
      <c r="G511" s="182"/>
      <c r="H511" s="182"/>
      <c r="I511" s="183"/>
      <c r="J511" s="182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84"/>
      <c r="X511" s="184"/>
      <c r="Y511" s="170"/>
      <c r="Z511" s="507"/>
      <c r="AA511" s="246"/>
    </row>
    <row r="512" spans="1:27" ht="65" customHeight="1">
      <c r="A512" s="206"/>
      <c r="B512" s="222"/>
      <c r="C512" s="185"/>
      <c r="D512" s="171"/>
      <c r="E512" s="171"/>
      <c r="F512" s="182"/>
      <c r="G512" s="182"/>
      <c r="H512" s="182"/>
      <c r="I512" s="183"/>
      <c r="J512" s="182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84"/>
      <c r="X512" s="184"/>
      <c r="Y512" s="519" t="s">
        <v>6</v>
      </c>
      <c r="Z512" s="562">
        <f>IF(U475="isento","0,00 €",Z508*U475)</f>
        <v>541.44000000000005</v>
      </c>
      <c r="AA512" s="563"/>
    </row>
    <row r="513" spans="1:214" ht="17" customHeight="1">
      <c r="A513" s="206"/>
      <c r="B513" s="222"/>
      <c r="C513" s="185"/>
      <c r="D513" s="171"/>
      <c r="E513" s="171"/>
      <c r="F513" s="182"/>
      <c r="G513" s="182"/>
      <c r="H513" s="182"/>
      <c r="I513" s="183"/>
      <c r="J513" s="182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84"/>
      <c r="X513" s="184"/>
      <c r="Y513" s="170"/>
      <c r="Z513" s="507"/>
      <c r="AA513" s="246"/>
    </row>
    <row r="514" spans="1:214" ht="65" customHeight="1">
      <c r="A514" s="206"/>
      <c r="B514" s="216"/>
      <c r="C514" s="111"/>
      <c r="D514" s="186"/>
      <c r="E514" s="186"/>
      <c r="F514" s="17"/>
      <c r="G514" s="187"/>
      <c r="H514" s="17"/>
      <c r="I514" s="188"/>
      <c r="J514" s="17"/>
      <c r="K514" s="189"/>
      <c r="L514" s="189"/>
      <c r="M514" s="189"/>
      <c r="N514" s="17"/>
      <c r="O514" s="17"/>
      <c r="P514" s="17"/>
      <c r="Q514" s="16"/>
      <c r="R514" s="16"/>
      <c r="S514" s="16"/>
      <c r="T514" s="16"/>
      <c r="U514" s="16"/>
      <c r="V514" s="16"/>
      <c r="W514" s="184"/>
      <c r="X514" s="184"/>
      <c r="Y514" s="520" t="s">
        <v>46</v>
      </c>
      <c r="Z514" s="556">
        <f>Z508-Z510+Z512</f>
        <v>6768</v>
      </c>
      <c r="AA514" s="557"/>
    </row>
    <row r="515" spans="1:214" ht="31" customHeight="1">
      <c r="A515" s="206"/>
      <c r="B515" s="216"/>
      <c r="C515" s="111"/>
      <c r="D515" s="186"/>
      <c r="E515" s="186"/>
      <c r="F515" s="17"/>
      <c r="G515" s="187"/>
      <c r="H515" s="17"/>
      <c r="I515" s="188"/>
      <c r="J515" s="17"/>
      <c r="K515" s="189"/>
      <c r="L515" s="189"/>
      <c r="M515" s="189"/>
      <c r="N515" s="17"/>
      <c r="O515" s="17"/>
      <c r="P515" s="17"/>
      <c r="Q515" s="16"/>
      <c r="R515" s="16"/>
      <c r="S515" s="16"/>
      <c r="T515" s="16"/>
      <c r="U515" s="16"/>
      <c r="V515" s="16"/>
      <c r="W515" s="184"/>
      <c r="X515" s="184"/>
      <c r="Y515" s="297"/>
      <c r="Z515" s="298"/>
      <c r="AA515" s="16"/>
    </row>
    <row r="516" spans="1:214" ht="44" customHeight="1">
      <c r="A516" s="206"/>
      <c r="B516" s="296"/>
      <c r="C516" s="296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4"/>
    </row>
    <row r="517" spans="1:214" ht="44" customHeight="1">
      <c r="A517" s="206"/>
      <c r="B517" s="296"/>
      <c r="C517" s="296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4"/>
    </row>
    <row r="518" spans="1:214" ht="44" customHeight="1">
      <c r="A518" s="206"/>
      <c r="B518" s="296"/>
      <c r="C518" s="296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4"/>
    </row>
    <row r="519" spans="1:214" ht="44" customHeight="1">
      <c r="A519" s="206"/>
      <c r="B519" s="296"/>
      <c r="C519" s="296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4"/>
    </row>
    <row r="520" spans="1:214" ht="44" customHeight="1">
      <c r="A520" s="206"/>
      <c r="B520" s="296"/>
      <c r="C520" s="296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4"/>
    </row>
    <row r="521" spans="1:214" ht="13" customHeight="1">
      <c r="A521" s="206"/>
      <c r="B521" s="238"/>
      <c r="C521" s="239"/>
      <c r="D521" s="239"/>
      <c r="E521" s="239"/>
      <c r="F521" s="240"/>
      <c r="G521" s="239"/>
      <c r="H521" s="241"/>
      <c r="I521" s="241"/>
      <c r="J521" s="242"/>
      <c r="K521" s="239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43"/>
      <c r="X521" s="216"/>
      <c r="Y521" s="216"/>
      <c r="Z521" s="216"/>
      <c r="AA521" s="4"/>
    </row>
    <row r="522" spans="1:214" ht="14" customHeight="1">
      <c r="A522" s="206"/>
      <c r="B522" s="235"/>
      <c r="C522" s="237"/>
      <c r="D522" s="115"/>
      <c r="E522" s="115"/>
      <c r="F522" s="233"/>
      <c r="G522" s="115"/>
      <c r="H522" s="236"/>
      <c r="I522" s="236"/>
      <c r="J522" s="23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216"/>
      <c r="X522" s="216"/>
      <c r="Y522" s="216"/>
      <c r="Z522" s="216"/>
      <c r="AA522" s="4"/>
    </row>
    <row r="523" spans="1:214" s="251" customFormat="1" ht="69" customHeight="1">
      <c r="A523" s="206"/>
      <c r="B523" s="263"/>
      <c r="C523" s="264"/>
      <c r="E523" s="265"/>
      <c r="F523" s="420" t="s">
        <v>42</v>
      </c>
      <c r="G523" s="599" t="s">
        <v>86</v>
      </c>
      <c r="H523" s="599"/>
      <c r="I523" s="599"/>
      <c r="J523" s="599"/>
      <c r="K523" s="599"/>
      <c r="L523" s="599"/>
      <c r="M523" s="599"/>
      <c r="N523" s="260"/>
      <c r="O523" s="85"/>
      <c r="P523" s="47"/>
      <c r="Q523" s="261"/>
      <c r="R523" s="600" t="s">
        <v>44</v>
      </c>
      <c r="S523" s="601"/>
      <c r="T523" s="602"/>
      <c r="U523" s="603">
        <f ca="1">TODAY()</f>
        <v>44069</v>
      </c>
      <c r="V523" s="604"/>
      <c r="W523" s="605"/>
      <c r="X523" s="249"/>
      <c r="Y523" s="249"/>
      <c r="Z523" s="249"/>
      <c r="AA523" s="250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</row>
    <row r="524" spans="1:214" ht="10" customHeight="1">
      <c r="A524" s="206"/>
      <c r="B524" s="266"/>
      <c r="C524" s="267"/>
      <c r="E524" s="268"/>
      <c r="F524" s="421"/>
      <c r="G524" s="428"/>
      <c r="H524" s="429"/>
      <c r="I524" s="429"/>
      <c r="J524" s="430"/>
      <c r="K524" s="431"/>
      <c r="L524" s="431"/>
      <c r="M524" s="431"/>
      <c r="N524" s="112"/>
      <c r="O524" s="112"/>
      <c r="P524" s="262"/>
      <c r="Q524" s="112"/>
      <c r="R524" s="111"/>
      <c r="S524" s="16"/>
      <c r="T524" s="16"/>
      <c r="U524" s="112"/>
      <c r="V524" s="16"/>
      <c r="W524" s="111"/>
      <c r="X524" s="216"/>
      <c r="Y524" s="216"/>
      <c r="Z524" s="216"/>
      <c r="AA524" s="4"/>
    </row>
    <row r="525" spans="1:214" s="251" customFormat="1" ht="69" customHeight="1">
      <c r="A525" s="206"/>
      <c r="B525" s="269"/>
      <c r="C525" s="267"/>
      <c r="E525" s="265"/>
      <c r="F525" s="420" t="s">
        <v>14</v>
      </c>
      <c r="G525" s="606" t="s">
        <v>87</v>
      </c>
      <c r="H525" s="606"/>
      <c r="I525" s="606"/>
      <c r="J525" s="606"/>
      <c r="K525" s="606"/>
      <c r="L525" s="606"/>
      <c r="M525" s="606"/>
      <c r="N525" s="46"/>
      <c r="O525" s="46"/>
      <c r="P525" s="47"/>
      <c r="Q525" s="47"/>
      <c r="R525" s="47"/>
      <c r="S525" s="47"/>
      <c r="T525" s="47"/>
      <c r="U525" s="47"/>
      <c r="V525" s="47"/>
      <c r="W525" s="47"/>
      <c r="X525" s="249"/>
      <c r="Y525" s="249"/>
      <c r="Z525" s="249"/>
      <c r="AA525" s="250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</row>
    <row r="526" spans="1:214" s="251" customFormat="1" ht="15" customHeight="1">
      <c r="A526" s="206"/>
      <c r="B526" s="270"/>
      <c r="C526" s="271"/>
      <c r="E526" s="272"/>
      <c r="F526" s="420"/>
      <c r="G526" s="432"/>
      <c r="H526" s="432"/>
      <c r="I526" s="432"/>
      <c r="J526" s="432"/>
      <c r="K526" s="432"/>
      <c r="L526" s="432"/>
      <c r="M526" s="432"/>
      <c r="N526" s="46"/>
      <c r="O526" s="46"/>
      <c r="P526" s="47"/>
      <c r="Q526" s="113"/>
      <c r="R526" s="113"/>
      <c r="S526" s="84"/>
      <c r="T526" s="84"/>
      <c r="U526" s="114"/>
      <c r="V526" s="84"/>
      <c r="W526" s="85"/>
      <c r="X526" s="249"/>
      <c r="Y526" s="249"/>
      <c r="Z526" s="249"/>
      <c r="AA526" s="250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</row>
    <row r="527" spans="1:214" s="251" customFormat="1" ht="69" customHeight="1">
      <c r="A527" s="206"/>
      <c r="B527" s="269"/>
      <c r="C527" s="267"/>
      <c r="E527" s="265"/>
      <c r="F527" s="420" t="s">
        <v>43</v>
      </c>
      <c r="G527" s="570" t="s">
        <v>109</v>
      </c>
      <c r="H527" s="570"/>
      <c r="I527" s="570"/>
      <c r="J527" s="570"/>
      <c r="K527" s="570"/>
      <c r="L527" s="570"/>
      <c r="M527" s="570"/>
      <c r="N527" s="46"/>
      <c r="O527" s="46"/>
      <c r="P527" s="47"/>
      <c r="Q527" s="84"/>
      <c r="R527" s="47"/>
      <c r="S527" s="47"/>
      <c r="T527" s="47"/>
      <c r="U527" s="587" t="s">
        <v>13</v>
      </c>
      <c r="V527" s="588"/>
      <c r="W527" s="589"/>
      <c r="X527" s="249"/>
      <c r="Y527" s="249"/>
      <c r="Z527" s="249"/>
      <c r="AA527" s="250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</row>
    <row r="528" spans="1:214" s="251" customFormat="1" ht="15" customHeight="1">
      <c r="A528" s="206"/>
      <c r="B528" s="269"/>
      <c r="C528" s="267"/>
      <c r="E528" s="272"/>
      <c r="F528" s="420"/>
      <c r="G528" s="432"/>
      <c r="H528" s="432"/>
      <c r="I528" s="432"/>
      <c r="J528" s="432"/>
      <c r="K528" s="432"/>
      <c r="L528" s="432"/>
      <c r="M528" s="432"/>
      <c r="N528" s="46"/>
      <c r="O528" s="46"/>
      <c r="P528" s="47"/>
      <c r="Q528" s="84"/>
      <c r="R528" s="84"/>
      <c r="S528" s="85"/>
      <c r="T528" s="84"/>
      <c r="U528" s="114"/>
      <c r="V528" s="84"/>
      <c r="W528" s="85"/>
      <c r="X528" s="249"/>
      <c r="Y528" s="249"/>
      <c r="Z528" s="249"/>
      <c r="AA528" s="250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</row>
    <row r="529" spans="1:214" s="251" customFormat="1" ht="69" customHeight="1">
      <c r="A529" s="206"/>
      <c r="B529" s="612"/>
      <c r="C529" s="613"/>
      <c r="E529" s="265"/>
      <c r="F529" s="420" t="s">
        <v>15</v>
      </c>
      <c r="G529" s="570" t="s">
        <v>16</v>
      </c>
      <c r="H529" s="570"/>
      <c r="I529" s="570"/>
      <c r="J529" s="570"/>
      <c r="K529" s="570"/>
      <c r="L529" s="570"/>
      <c r="M529" s="570"/>
      <c r="N529" s="46"/>
      <c r="O529" s="46"/>
      <c r="P529" s="47"/>
      <c r="Q529" s="47"/>
      <c r="R529" s="564" t="s">
        <v>5</v>
      </c>
      <c r="S529" s="565"/>
      <c r="T529" s="566"/>
      <c r="U529" s="567">
        <v>0.09</v>
      </c>
      <c r="V529" s="568"/>
      <c r="W529" s="569"/>
      <c r="X529" s="249"/>
      <c r="Y529" s="249"/>
      <c r="Z529" s="249"/>
      <c r="AA529" s="250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</row>
    <row r="530" spans="1:214" s="251" customFormat="1" ht="15" customHeight="1">
      <c r="A530" s="206"/>
      <c r="B530" s="273"/>
      <c r="C530" s="274"/>
      <c r="E530" s="275"/>
      <c r="F530" s="422"/>
      <c r="G530" s="433"/>
      <c r="H530" s="434"/>
      <c r="I530" s="434"/>
      <c r="J530" s="434"/>
      <c r="K530" s="434"/>
      <c r="L530" s="434"/>
      <c r="M530" s="434"/>
      <c r="N530" s="46"/>
      <c r="O530" s="46"/>
      <c r="P530" s="47"/>
      <c r="Q530" s="47"/>
      <c r="R530" s="45"/>
      <c r="S530" s="46"/>
      <c r="T530" s="47"/>
      <c r="U530" s="12"/>
      <c r="V530" s="175"/>
      <c r="W530" s="176"/>
      <c r="X530" s="249"/>
      <c r="Y530" s="249"/>
      <c r="Z530" s="249"/>
      <c r="AA530" s="250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</row>
    <row r="531" spans="1:214" s="258" customFormat="1" ht="69" customHeight="1">
      <c r="A531" s="206"/>
      <c r="B531" s="276"/>
      <c r="C531" s="277"/>
      <c r="E531" s="265"/>
      <c r="F531" s="420" t="s">
        <v>17</v>
      </c>
      <c r="G531" s="570" t="s">
        <v>18</v>
      </c>
      <c r="H531" s="570"/>
      <c r="I531" s="570"/>
      <c r="J531" s="570"/>
      <c r="K531" s="570"/>
      <c r="L531" s="570"/>
      <c r="M531" s="570"/>
      <c r="N531" s="46"/>
      <c r="O531" s="46"/>
      <c r="P531" s="259"/>
      <c r="Q531" s="259"/>
      <c r="R531" s="564" t="s">
        <v>6</v>
      </c>
      <c r="S531" s="565"/>
      <c r="T531" s="566"/>
      <c r="U531" s="567">
        <v>0.09</v>
      </c>
      <c r="V531" s="568"/>
      <c r="W531" s="569"/>
      <c r="X531" s="256"/>
      <c r="Y531" s="256"/>
      <c r="Z531" s="256"/>
      <c r="AA531" s="257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</row>
    <row r="532" spans="1:214" s="251" customFormat="1" ht="15" customHeight="1">
      <c r="A532" s="206"/>
      <c r="B532" s="278"/>
      <c r="C532" s="274"/>
      <c r="E532" s="279"/>
      <c r="F532" s="423"/>
      <c r="G532" s="417"/>
      <c r="H532" s="419"/>
      <c r="I532" s="418"/>
      <c r="J532" s="418"/>
      <c r="K532" s="418"/>
      <c r="L532" s="418"/>
      <c r="M532" s="418"/>
      <c r="N532" s="46"/>
      <c r="O532" s="46"/>
      <c r="P532" s="46"/>
      <c r="Q532" s="47"/>
      <c r="R532" s="46"/>
      <c r="S532" s="46"/>
      <c r="T532" s="47"/>
      <c r="U532" s="246"/>
      <c r="V532" s="247"/>
      <c r="W532" s="248"/>
      <c r="X532" s="249"/>
      <c r="Y532" s="249"/>
      <c r="Z532" s="249"/>
      <c r="AA532" s="250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</row>
    <row r="533" spans="1:214" s="228" customFormat="1" ht="69" customHeight="1">
      <c r="A533" s="206"/>
      <c r="B533" s="280"/>
      <c r="C533" s="281"/>
      <c r="E533" s="265"/>
      <c r="F533" s="420" t="s">
        <v>19</v>
      </c>
      <c r="G533" s="607" t="s">
        <v>20</v>
      </c>
      <c r="H533" s="607"/>
      <c r="I533" s="607"/>
      <c r="J533" s="607"/>
      <c r="K533" s="607"/>
      <c r="L533" s="607"/>
      <c r="M533" s="607"/>
      <c r="N533" s="46"/>
      <c r="O533" s="252"/>
      <c r="P533" s="14"/>
      <c r="Q533" s="253"/>
      <c r="R533" s="587" t="s">
        <v>12</v>
      </c>
      <c r="S533" s="588"/>
      <c r="T533" s="589"/>
      <c r="U533" s="590">
        <f>Z570</f>
        <v>8514</v>
      </c>
      <c r="V533" s="591"/>
      <c r="W533" s="592"/>
      <c r="X533" s="254"/>
      <c r="Y533" s="254"/>
      <c r="Z533" s="254"/>
      <c r="AA533" s="255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</row>
    <row r="534" spans="1:214" ht="16" customHeight="1">
      <c r="A534" s="206"/>
      <c r="B534" s="233"/>
      <c r="C534" s="234"/>
      <c r="D534" s="86"/>
      <c r="E534" s="235"/>
      <c r="F534" s="115"/>
      <c r="G534" s="236"/>
      <c r="H534" s="236"/>
      <c r="I534" s="235"/>
      <c r="J534" s="236"/>
      <c r="K534" s="115"/>
      <c r="L534" s="115"/>
      <c r="M534" s="115"/>
      <c r="N534" s="115"/>
      <c r="O534" s="115"/>
      <c r="P534" s="115"/>
      <c r="Q534" s="235"/>
      <c r="R534" s="115"/>
      <c r="S534" s="115"/>
      <c r="T534" s="235"/>
      <c r="U534" s="115"/>
      <c r="V534" s="115"/>
      <c r="W534" s="237"/>
      <c r="X534" s="237"/>
      <c r="Y534" s="216"/>
      <c r="Z534" s="216"/>
      <c r="AA534" s="4"/>
    </row>
    <row r="535" spans="1:214" ht="7" customHeight="1">
      <c r="A535" s="206"/>
      <c r="B535" s="238"/>
      <c r="C535" s="239"/>
      <c r="D535" s="239"/>
      <c r="E535" s="239"/>
      <c r="F535" s="240"/>
      <c r="G535" s="239"/>
      <c r="H535" s="241"/>
      <c r="I535" s="241"/>
      <c r="J535" s="242"/>
      <c r="K535" s="239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43"/>
      <c r="X535" s="216"/>
      <c r="Y535" s="216"/>
      <c r="Z535" s="216"/>
      <c r="AA535" s="4"/>
    </row>
    <row r="536" spans="1:214" ht="47" customHeight="1">
      <c r="A536" s="206"/>
      <c r="B536" s="233"/>
      <c r="C536" s="233"/>
      <c r="D536" s="235"/>
      <c r="E536" s="235"/>
      <c r="F536" s="115"/>
      <c r="G536" s="236"/>
      <c r="H536" s="236"/>
      <c r="I536" s="235"/>
      <c r="J536" s="236"/>
      <c r="K536" s="115"/>
      <c r="L536" s="115"/>
      <c r="M536" s="115"/>
      <c r="N536" s="115"/>
      <c r="O536" s="115"/>
      <c r="P536" s="115"/>
      <c r="Q536" s="235"/>
      <c r="R536" s="115"/>
      <c r="S536" s="115"/>
      <c r="T536" s="235"/>
      <c r="U536" s="115"/>
      <c r="V536" s="115"/>
      <c r="W536" s="235"/>
      <c r="X536" s="235"/>
      <c r="Y536" s="222"/>
      <c r="Z536" s="4"/>
      <c r="AA536" s="4"/>
    </row>
    <row r="537" spans="1:214" ht="85" customHeight="1">
      <c r="A537" s="206"/>
      <c r="B537" s="406" t="s">
        <v>54</v>
      </c>
      <c r="C537" s="48"/>
      <c r="D537" s="86"/>
      <c r="E537" s="86"/>
      <c r="F537" s="87"/>
      <c r="G537" s="88"/>
      <c r="H537" s="88"/>
      <c r="I537" s="86"/>
      <c r="J537" s="88"/>
      <c r="K537" s="87"/>
      <c r="L537" s="87"/>
      <c r="M537" s="87"/>
      <c r="N537" s="87"/>
      <c r="O537" s="87"/>
      <c r="P537" s="87"/>
      <c r="Q537" s="86"/>
      <c r="R537" s="87"/>
      <c r="S537" s="87"/>
      <c r="T537" s="86"/>
      <c r="U537" s="87"/>
      <c r="V537" s="87"/>
      <c r="W537" s="86"/>
      <c r="X537" s="86"/>
      <c r="Y537" s="116"/>
      <c r="Z537" s="93"/>
      <c r="AA537" s="93"/>
    </row>
    <row r="538" spans="1:214" ht="77" customHeight="1" thickBot="1">
      <c r="A538" s="206"/>
      <c r="B538" s="402">
        <v>9</v>
      </c>
      <c r="C538" s="49"/>
      <c r="D538" s="89"/>
      <c r="E538" s="89"/>
      <c r="F538" s="51"/>
      <c r="G538" s="90"/>
      <c r="H538" s="51"/>
      <c r="I538" s="91"/>
      <c r="J538" s="51"/>
      <c r="K538" s="92"/>
      <c r="L538" s="92"/>
      <c r="M538" s="92"/>
      <c r="N538" s="51"/>
      <c r="O538" s="51"/>
      <c r="P538" s="7"/>
      <c r="Q538" s="7"/>
      <c r="R538" s="7"/>
      <c r="S538" s="93"/>
      <c r="T538" s="93"/>
      <c r="U538" s="93"/>
      <c r="V538" s="93"/>
      <c r="W538" s="94"/>
      <c r="X538" s="94"/>
      <c r="Y538" s="118"/>
      <c r="Z538" s="244"/>
      <c r="AA538" s="93"/>
    </row>
    <row r="539" spans="1:214" s="232" customFormat="1" ht="98" customHeight="1" thickBot="1">
      <c r="A539" s="206"/>
      <c r="B539" s="50"/>
      <c r="C539" s="51"/>
      <c r="D539" s="51"/>
      <c r="E539" s="51"/>
      <c r="F539" s="51"/>
      <c r="G539" s="93"/>
      <c r="H539" s="93"/>
      <c r="I539" s="571" t="s">
        <v>30</v>
      </c>
      <c r="J539" s="572"/>
      <c r="K539" s="165" t="s">
        <v>36</v>
      </c>
      <c r="L539" s="166" t="s">
        <v>3</v>
      </c>
      <c r="M539" s="167" t="s">
        <v>59</v>
      </c>
      <c r="N539" s="168" t="s">
        <v>60</v>
      </c>
      <c r="O539" s="573" t="s">
        <v>75</v>
      </c>
      <c r="P539" s="574"/>
      <c r="Q539" s="575"/>
      <c r="R539" s="576" t="s">
        <v>76</v>
      </c>
      <c r="S539" s="577"/>
      <c r="T539" s="578"/>
      <c r="U539" s="579" t="s">
        <v>68</v>
      </c>
      <c r="V539" s="580"/>
      <c r="W539" s="581"/>
      <c r="X539" s="117"/>
      <c r="Y539" s="118"/>
      <c r="Z539" s="245"/>
      <c r="AA539" s="93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</row>
    <row r="540" spans="1:214" s="232" customFormat="1" ht="81" customHeight="1" thickBot="1">
      <c r="A540" s="206"/>
      <c r="B540" s="52"/>
      <c r="C540" s="51"/>
      <c r="D540" s="93"/>
      <c r="E540" s="93"/>
      <c r="F540" s="95"/>
      <c r="G540" s="93"/>
      <c r="H540" s="93"/>
      <c r="I540" s="593" t="s">
        <v>39</v>
      </c>
      <c r="J540" s="594"/>
      <c r="K540" s="119" t="s">
        <v>70</v>
      </c>
      <c r="L540" s="120" t="s">
        <v>70</v>
      </c>
      <c r="M540" s="120" t="s">
        <v>70</v>
      </c>
      <c r="N540" s="121" t="s">
        <v>70</v>
      </c>
      <c r="O540" s="595" t="s">
        <v>48</v>
      </c>
      <c r="P540" s="595"/>
      <c r="Q540" s="595"/>
      <c r="R540" s="596" t="s">
        <v>48</v>
      </c>
      <c r="S540" s="597"/>
      <c r="T540" s="598"/>
      <c r="U540" s="595" t="s">
        <v>48</v>
      </c>
      <c r="V540" s="595"/>
      <c r="W540" s="595"/>
      <c r="X540" s="117"/>
      <c r="Y540" s="118"/>
      <c r="Z540" s="245"/>
      <c r="AA540" s="93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</row>
    <row r="541" spans="1:214" s="232" customFormat="1" ht="83" customHeight="1" thickBot="1">
      <c r="A541" s="206"/>
      <c r="B541" s="169" t="s">
        <v>56</v>
      </c>
      <c r="C541" s="416">
        <f>D564/I541</f>
        <v>9</v>
      </c>
      <c r="D541" s="50"/>
      <c r="E541" s="93"/>
      <c r="F541" s="93"/>
      <c r="G541" s="93"/>
      <c r="H541" s="93"/>
      <c r="I541" s="611">
        <v>900</v>
      </c>
      <c r="J541" s="614"/>
      <c r="K541" s="9">
        <v>5</v>
      </c>
      <c r="L541" s="10">
        <v>5</v>
      </c>
      <c r="M541" s="10">
        <v>5</v>
      </c>
      <c r="N541" s="11">
        <v>5</v>
      </c>
      <c r="O541" s="611">
        <v>9</v>
      </c>
      <c r="P541" s="611"/>
      <c r="Q541" s="611"/>
      <c r="R541" s="614">
        <v>9</v>
      </c>
      <c r="S541" s="615"/>
      <c r="T541" s="616"/>
      <c r="U541" s="611">
        <v>9</v>
      </c>
      <c r="V541" s="611"/>
      <c r="W541" s="611"/>
      <c r="X541" s="117"/>
      <c r="Y541" s="93"/>
      <c r="Z541" s="93"/>
      <c r="AA541" s="93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</row>
    <row r="542" spans="1:214" ht="28" customHeight="1">
      <c r="A542" s="206"/>
      <c r="B542" s="93"/>
      <c r="C542" s="93"/>
      <c r="D542" s="93"/>
      <c r="E542" s="93"/>
      <c r="F542" s="225"/>
      <c r="G542" s="50"/>
      <c r="H542" s="225"/>
      <c r="I542" s="226"/>
      <c r="J542" s="225"/>
      <c r="K542" s="93"/>
      <c r="L542" s="93"/>
      <c r="M542" s="93"/>
      <c r="N542" s="93"/>
      <c r="O542" s="93"/>
      <c r="P542" s="7"/>
      <c r="Q542" s="7"/>
      <c r="R542" s="7"/>
      <c r="S542" s="93"/>
      <c r="T542" s="93"/>
      <c r="U542" s="93"/>
      <c r="V542" s="93"/>
      <c r="W542" s="117"/>
      <c r="X542" s="117"/>
      <c r="Y542" s="93"/>
      <c r="Z542" s="93"/>
      <c r="AA542" s="93"/>
    </row>
    <row r="543" spans="1:214" s="228" customFormat="1" ht="28" customHeight="1" thickBot="1">
      <c r="A543" s="206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116"/>
      <c r="Z543" s="93"/>
      <c r="AA543" s="227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</row>
    <row r="544" spans="1:214" s="229" customFormat="1" ht="99" customHeight="1" thickBot="1">
      <c r="A544" s="206"/>
      <c r="B544" s="582" t="s">
        <v>39</v>
      </c>
      <c r="C544" s="617"/>
      <c r="D544" s="161" t="s">
        <v>30</v>
      </c>
      <c r="E544" s="162"/>
      <c r="F544" s="608" t="s">
        <v>28</v>
      </c>
      <c r="G544" s="608"/>
      <c r="H544" s="608"/>
      <c r="I544" s="609" t="s">
        <v>29</v>
      </c>
      <c r="J544" s="610"/>
      <c r="K544" s="517" t="s">
        <v>36</v>
      </c>
      <c r="L544" s="163" t="s">
        <v>3</v>
      </c>
      <c r="M544" s="164" t="s">
        <v>59</v>
      </c>
      <c r="N544" s="518" t="s">
        <v>60</v>
      </c>
      <c r="O544" s="573" t="s">
        <v>75</v>
      </c>
      <c r="P544" s="574"/>
      <c r="Q544" s="575"/>
      <c r="R544" s="576" t="s">
        <v>76</v>
      </c>
      <c r="S544" s="577"/>
      <c r="T544" s="578"/>
      <c r="U544" s="579" t="s">
        <v>68</v>
      </c>
      <c r="V544" s="580"/>
      <c r="W544" s="581"/>
      <c r="X544" s="53"/>
      <c r="Y544" s="584"/>
      <c r="Z544" s="582" t="s">
        <v>2</v>
      </c>
      <c r="AA544" s="583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</row>
    <row r="545" spans="1:27" ht="99" customHeight="1">
      <c r="A545" s="206"/>
      <c r="B545" s="59" t="s">
        <v>40</v>
      </c>
      <c r="C545" s="60" t="s">
        <v>27</v>
      </c>
      <c r="D545" s="61" t="s">
        <v>39</v>
      </c>
      <c r="E545" s="153" t="s">
        <v>67</v>
      </c>
      <c r="F545" s="54" t="s">
        <v>31</v>
      </c>
      <c r="G545" s="55" t="s">
        <v>32</v>
      </c>
      <c r="H545" s="54" t="s">
        <v>33</v>
      </c>
      <c r="I545" s="123" t="s">
        <v>34</v>
      </c>
      <c r="J545" s="122" t="s">
        <v>35</v>
      </c>
      <c r="K545" s="509" t="s">
        <v>41</v>
      </c>
      <c r="L545" s="513" t="s">
        <v>41</v>
      </c>
      <c r="M545" s="514" t="s">
        <v>41</v>
      </c>
      <c r="N545" s="510" t="s">
        <v>41</v>
      </c>
      <c r="O545" s="57" t="s">
        <v>7</v>
      </c>
      <c r="P545" s="56"/>
      <c r="Q545" s="511" t="s">
        <v>8</v>
      </c>
      <c r="R545" s="57" t="s">
        <v>7</v>
      </c>
      <c r="S545" s="56"/>
      <c r="T545" s="511" t="s">
        <v>8</v>
      </c>
      <c r="U545" s="57" t="s">
        <v>7</v>
      </c>
      <c r="V545" s="56"/>
      <c r="W545" s="512" t="s">
        <v>8</v>
      </c>
      <c r="X545" s="58"/>
      <c r="Y545" s="584"/>
      <c r="Z545" s="585" t="s">
        <v>39</v>
      </c>
      <c r="AA545" s="586"/>
    </row>
    <row r="546" spans="1:27" ht="14" customHeight="1">
      <c r="A546" s="206"/>
      <c r="B546" s="216"/>
      <c r="C546" s="216"/>
      <c r="D546" s="216"/>
      <c r="E546" s="216"/>
      <c r="F546" s="217"/>
      <c r="G546" s="217"/>
      <c r="H546" s="217"/>
      <c r="I546" s="218"/>
      <c r="J546" s="230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20"/>
      <c r="X546" s="220"/>
      <c r="Y546" s="221"/>
      <c r="Z546" s="231"/>
      <c r="AA546" s="4"/>
    </row>
    <row r="547" spans="1:27" ht="58" customHeight="1">
      <c r="A547" s="206"/>
      <c r="B547" s="403" t="s">
        <v>45</v>
      </c>
      <c r="C547" s="404">
        <v>43668</v>
      </c>
      <c r="D547" s="126">
        <v>900</v>
      </c>
      <c r="E547" s="127" t="s">
        <v>67</v>
      </c>
      <c r="F547" s="498">
        <v>0.33333333333333331</v>
      </c>
      <c r="G547" s="499">
        <v>4.1666666666666664E-2</v>
      </c>
      <c r="H547" s="498">
        <v>0.83333333333333337</v>
      </c>
      <c r="I547" s="500">
        <f>IF(F547="N","00:00",24+(H547-F547+G547))</f>
        <v>24.541666666666668</v>
      </c>
      <c r="J547" s="501">
        <f>IF(F548="N","00:00",24+(F548-H547))</f>
        <v>23.458333333333332</v>
      </c>
      <c r="K547" s="128">
        <v>9</v>
      </c>
      <c r="L547" s="129">
        <v>9</v>
      </c>
      <c r="M547" s="130">
        <v>9</v>
      </c>
      <c r="N547" s="131">
        <v>9</v>
      </c>
      <c r="O547" s="132">
        <v>1</v>
      </c>
      <c r="P547" s="133">
        <f>O541</f>
        <v>9</v>
      </c>
      <c r="Q547" s="134">
        <f>O547*P547</f>
        <v>9</v>
      </c>
      <c r="R547" s="135">
        <v>1</v>
      </c>
      <c r="S547" s="136">
        <f>R541</f>
        <v>9</v>
      </c>
      <c r="T547" s="134">
        <f>R547*S547</f>
        <v>9</v>
      </c>
      <c r="U547" s="137">
        <v>1</v>
      </c>
      <c r="V547" s="133">
        <f>U541</f>
        <v>9</v>
      </c>
      <c r="W547" s="134">
        <f>U547*V547</f>
        <v>9</v>
      </c>
      <c r="X547" s="138"/>
      <c r="Y547" s="139"/>
      <c r="Z547" s="558">
        <f t="shared" ref="Z547:Z561" si="49">D547+K547+N547+Q547+T547+W547</f>
        <v>945</v>
      </c>
      <c r="AA547" s="559"/>
    </row>
    <row r="548" spans="1:27" ht="58" customHeight="1">
      <c r="A548" s="206"/>
      <c r="B548" s="405"/>
      <c r="C548" s="404">
        <v>43669</v>
      </c>
      <c r="D548" s="126">
        <v>900</v>
      </c>
      <c r="E548" s="127" t="s">
        <v>67</v>
      </c>
      <c r="F548" s="502">
        <v>0.29166666666666669</v>
      </c>
      <c r="G548" s="503"/>
      <c r="H548" s="502">
        <v>0.79166666666666663</v>
      </c>
      <c r="I548" s="504">
        <f>IF(F548="N","00:00",24+(H548-F548+G548))</f>
        <v>24.5</v>
      </c>
      <c r="J548" s="505">
        <f t="shared" ref="J548:J560" si="50">IF(F549="N","00:00",24+(F549-H548))</f>
        <v>23.458333333333332</v>
      </c>
      <c r="K548" s="156"/>
      <c r="L548" s="157"/>
      <c r="M548" s="158"/>
      <c r="N548" s="159"/>
      <c r="O548" s="132">
        <v>1</v>
      </c>
      <c r="P548" s="140">
        <f>O541</f>
        <v>9</v>
      </c>
      <c r="Q548" s="134">
        <f t="shared" ref="Q548:Q561" si="51">O548*P548</f>
        <v>9</v>
      </c>
      <c r="R548" s="135">
        <v>1</v>
      </c>
      <c r="S548" s="141">
        <f>R541</f>
        <v>9</v>
      </c>
      <c r="T548" s="134">
        <f t="shared" ref="T548:T561" si="52">R548*S548</f>
        <v>9</v>
      </c>
      <c r="U548" s="137">
        <v>1</v>
      </c>
      <c r="V548" s="140">
        <f>U541</f>
        <v>9</v>
      </c>
      <c r="W548" s="134">
        <f t="shared" ref="W548:W560" si="53">U548*V548</f>
        <v>9</v>
      </c>
      <c r="X548" s="138"/>
      <c r="Y548" s="139"/>
      <c r="Z548" s="558">
        <f t="shared" si="49"/>
        <v>927</v>
      </c>
      <c r="AA548" s="559"/>
    </row>
    <row r="549" spans="1:27" ht="58" customHeight="1">
      <c r="A549" s="206"/>
      <c r="B549" s="405" t="s">
        <v>71</v>
      </c>
      <c r="C549" s="404">
        <v>43670</v>
      </c>
      <c r="D549" s="126">
        <v>900</v>
      </c>
      <c r="E549" s="127" t="s">
        <v>67</v>
      </c>
      <c r="F549" s="502">
        <v>0.25</v>
      </c>
      <c r="G549" s="503"/>
      <c r="H549" s="502">
        <v>0.91666666666666663</v>
      </c>
      <c r="I549" s="504">
        <f t="shared" ref="I549:I561" si="54">IF(F549="N","00:00",24+(H549-F549+G549))</f>
        <v>24.666666666666668</v>
      </c>
      <c r="J549" s="505">
        <f t="shared" si="50"/>
        <v>23.291666666666668</v>
      </c>
      <c r="K549" s="156"/>
      <c r="L549" s="157"/>
      <c r="M549" s="158"/>
      <c r="N549" s="159"/>
      <c r="O549" s="132">
        <v>1</v>
      </c>
      <c r="P549" s="140">
        <f>O541</f>
        <v>9</v>
      </c>
      <c r="Q549" s="134">
        <f t="shared" si="51"/>
        <v>9</v>
      </c>
      <c r="R549" s="135">
        <v>1</v>
      </c>
      <c r="S549" s="141">
        <f>R541</f>
        <v>9</v>
      </c>
      <c r="T549" s="134">
        <f t="shared" si="52"/>
        <v>9</v>
      </c>
      <c r="U549" s="137">
        <v>1</v>
      </c>
      <c r="V549" s="140">
        <f>U541</f>
        <v>9</v>
      </c>
      <c r="W549" s="134">
        <f t="shared" si="53"/>
        <v>9</v>
      </c>
      <c r="X549" s="138"/>
      <c r="Y549" s="139"/>
      <c r="Z549" s="558">
        <f t="shared" si="49"/>
        <v>927</v>
      </c>
      <c r="AA549" s="559"/>
    </row>
    <row r="550" spans="1:27" ht="58" customHeight="1">
      <c r="A550" s="206"/>
      <c r="B550" s="405"/>
      <c r="C550" s="404">
        <v>43671</v>
      </c>
      <c r="D550" s="126">
        <v>900</v>
      </c>
      <c r="E550" s="127" t="s">
        <v>67</v>
      </c>
      <c r="F550" s="502">
        <v>0.20833333333333334</v>
      </c>
      <c r="G550" s="503">
        <v>4.1666666666666664E-2</v>
      </c>
      <c r="H550" s="502">
        <v>0.91666666666666663</v>
      </c>
      <c r="I550" s="504">
        <f t="shared" si="54"/>
        <v>24.75</v>
      </c>
      <c r="J550" s="505">
        <f t="shared" si="50"/>
        <v>23.375</v>
      </c>
      <c r="K550" s="156"/>
      <c r="L550" s="157"/>
      <c r="M550" s="158"/>
      <c r="N550" s="159"/>
      <c r="O550" s="132">
        <v>1</v>
      </c>
      <c r="P550" s="140">
        <f>O541</f>
        <v>9</v>
      </c>
      <c r="Q550" s="134">
        <f t="shared" si="51"/>
        <v>9</v>
      </c>
      <c r="R550" s="135">
        <v>1</v>
      </c>
      <c r="S550" s="141">
        <f>R541</f>
        <v>9</v>
      </c>
      <c r="T550" s="134">
        <f t="shared" si="52"/>
        <v>9</v>
      </c>
      <c r="U550" s="137">
        <v>1</v>
      </c>
      <c r="V550" s="140">
        <f>U541</f>
        <v>9</v>
      </c>
      <c r="W550" s="134">
        <f t="shared" si="53"/>
        <v>9</v>
      </c>
      <c r="X550" s="138"/>
      <c r="Y550" s="139"/>
      <c r="Z550" s="558">
        <f t="shared" si="49"/>
        <v>927</v>
      </c>
      <c r="AA550" s="559"/>
    </row>
    <row r="551" spans="1:27" ht="58" customHeight="1">
      <c r="A551" s="206"/>
      <c r="B551" s="405"/>
      <c r="C551" s="404">
        <v>43672</v>
      </c>
      <c r="D551" s="126">
        <v>900</v>
      </c>
      <c r="E551" s="127" t="s">
        <v>67</v>
      </c>
      <c r="F551" s="502">
        <v>0.29166666666666669</v>
      </c>
      <c r="G551" s="503"/>
      <c r="H551" s="502">
        <v>0.79166666666666663</v>
      </c>
      <c r="I551" s="504">
        <f t="shared" si="54"/>
        <v>24.5</v>
      </c>
      <c r="J551" s="505">
        <f t="shared" si="50"/>
        <v>23.458333333333332</v>
      </c>
      <c r="K551" s="156"/>
      <c r="L551" s="157"/>
      <c r="M551" s="158"/>
      <c r="N551" s="159"/>
      <c r="O551" s="132">
        <v>1</v>
      </c>
      <c r="P551" s="140">
        <f>O541</f>
        <v>9</v>
      </c>
      <c r="Q551" s="134">
        <f t="shared" si="51"/>
        <v>9</v>
      </c>
      <c r="R551" s="135">
        <v>1</v>
      </c>
      <c r="S551" s="141">
        <f>R541</f>
        <v>9</v>
      </c>
      <c r="T551" s="134">
        <f t="shared" si="52"/>
        <v>9</v>
      </c>
      <c r="U551" s="137">
        <v>1</v>
      </c>
      <c r="V551" s="140">
        <f>U541</f>
        <v>9</v>
      </c>
      <c r="W551" s="134">
        <f t="shared" si="53"/>
        <v>9</v>
      </c>
      <c r="X551" s="138"/>
      <c r="Y551" s="139"/>
      <c r="Z551" s="558">
        <f t="shared" si="49"/>
        <v>927</v>
      </c>
      <c r="AA551" s="559"/>
    </row>
    <row r="552" spans="1:27" ht="58" customHeight="1">
      <c r="A552" s="206"/>
      <c r="B552" s="405"/>
      <c r="C552" s="404">
        <v>43673</v>
      </c>
      <c r="D552" s="126">
        <v>900</v>
      </c>
      <c r="E552" s="127" t="s">
        <v>67</v>
      </c>
      <c r="F552" s="502">
        <v>0.25</v>
      </c>
      <c r="G552" s="503"/>
      <c r="H552" s="502">
        <v>0.91666666666666663</v>
      </c>
      <c r="I552" s="504">
        <f t="shared" si="54"/>
        <v>24.666666666666668</v>
      </c>
      <c r="J552" s="505">
        <f t="shared" si="50"/>
        <v>23.291666666666668</v>
      </c>
      <c r="K552" s="156"/>
      <c r="L552" s="157"/>
      <c r="M552" s="158"/>
      <c r="N552" s="159"/>
      <c r="O552" s="132">
        <v>1</v>
      </c>
      <c r="P552" s="140">
        <f>O541</f>
        <v>9</v>
      </c>
      <c r="Q552" s="134">
        <f t="shared" si="51"/>
        <v>9</v>
      </c>
      <c r="R552" s="135">
        <v>1</v>
      </c>
      <c r="S552" s="141">
        <f>R541</f>
        <v>9</v>
      </c>
      <c r="T552" s="134">
        <f t="shared" si="52"/>
        <v>9</v>
      </c>
      <c r="U552" s="137">
        <v>1</v>
      </c>
      <c r="V552" s="140">
        <f>U541</f>
        <v>9</v>
      </c>
      <c r="W552" s="134">
        <f t="shared" si="53"/>
        <v>9</v>
      </c>
      <c r="X552" s="138"/>
      <c r="Y552" s="139"/>
      <c r="Z552" s="558">
        <f t="shared" si="49"/>
        <v>927</v>
      </c>
      <c r="AA552" s="559"/>
    </row>
    <row r="553" spans="1:27" ht="58" customHeight="1">
      <c r="A553" s="206"/>
      <c r="B553" s="405"/>
      <c r="C553" s="404">
        <v>43674</v>
      </c>
      <c r="D553" s="126">
        <v>900</v>
      </c>
      <c r="E553" s="127" t="s">
        <v>67</v>
      </c>
      <c r="F553" s="502">
        <v>0.20833333333333334</v>
      </c>
      <c r="G553" s="503">
        <v>4.1666666666666664E-2</v>
      </c>
      <c r="H553" s="502">
        <v>0.91666666666666663</v>
      </c>
      <c r="I553" s="504">
        <f t="shared" si="54"/>
        <v>24.75</v>
      </c>
      <c r="J553" s="505">
        <f t="shared" si="50"/>
        <v>23.375</v>
      </c>
      <c r="K553" s="156"/>
      <c r="L553" s="157"/>
      <c r="M553" s="158"/>
      <c r="N553" s="159"/>
      <c r="O553" s="132">
        <v>1</v>
      </c>
      <c r="P553" s="140">
        <f>O541</f>
        <v>9</v>
      </c>
      <c r="Q553" s="134">
        <f t="shared" si="51"/>
        <v>9</v>
      </c>
      <c r="R553" s="135">
        <v>1</v>
      </c>
      <c r="S553" s="141">
        <f>R541</f>
        <v>9</v>
      </c>
      <c r="T553" s="134">
        <f t="shared" si="52"/>
        <v>9</v>
      </c>
      <c r="U553" s="137">
        <v>1</v>
      </c>
      <c r="V553" s="140">
        <f>U541</f>
        <v>9</v>
      </c>
      <c r="W553" s="134">
        <f t="shared" si="53"/>
        <v>9</v>
      </c>
      <c r="X553" s="138"/>
      <c r="Y553" s="139"/>
      <c r="Z553" s="558">
        <f t="shared" si="49"/>
        <v>927</v>
      </c>
      <c r="AA553" s="559"/>
    </row>
    <row r="554" spans="1:27" ht="58" customHeight="1">
      <c r="A554" s="206"/>
      <c r="B554" s="405"/>
      <c r="C554" s="404">
        <v>43675</v>
      </c>
      <c r="D554" s="126">
        <v>900</v>
      </c>
      <c r="E554" s="127" t="s">
        <v>67</v>
      </c>
      <c r="F554" s="502">
        <v>0.29166666666666669</v>
      </c>
      <c r="G554" s="503"/>
      <c r="H554" s="502">
        <v>0.79166666666666663</v>
      </c>
      <c r="I554" s="504">
        <f t="shared" si="54"/>
        <v>24.5</v>
      </c>
      <c r="J554" s="505">
        <f t="shared" si="50"/>
        <v>23.458333333333332</v>
      </c>
      <c r="K554" s="156"/>
      <c r="L554" s="157"/>
      <c r="M554" s="158"/>
      <c r="N554" s="159"/>
      <c r="O554" s="132">
        <v>1</v>
      </c>
      <c r="P554" s="140">
        <f>O541</f>
        <v>9</v>
      </c>
      <c r="Q554" s="134">
        <f t="shared" si="51"/>
        <v>9</v>
      </c>
      <c r="R554" s="135">
        <v>1</v>
      </c>
      <c r="S554" s="141">
        <f>R541</f>
        <v>9</v>
      </c>
      <c r="T554" s="134">
        <f t="shared" si="52"/>
        <v>9</v>
      </c>
      <c r="U554" s="137">
        <v>1</v>
      </c>
      <c r="V554" s="140">
        <f>U541</f>
        <v>9</v>
      </c>
      <c r="W554" s="134">
        <f t="shared" si="53"/>
        <v>9</v>
      </c>
      <c r="X554" s="138"/>
      <c r="Y554" s="139"/>
      <c r="Z554" s="558">
        <f t="shared" si="49"/>
        <v>927</v>
      </c>
      <c r="AA554" s="559"/>
    </row>
    <row r="555" spans="1:27" ht="58" customHeight="1">
      <c r="A555" s="206"/>
      <c r="B555" s="405"/>
      <c r="C555" s="404">
        <v>43676</v>
      </c>
      <c r="D555" s="126">
        <v>900</v>
      </c>
      <c r="E555" s="127" t="s">
        <v>67</v>
      </c>
      <c r="F555" s="502">
        <v>0.25</v>
      </c>
      <c r="G555" s="503"/>
      <c r="H555" s="502">
        <v>0.91666666666666663</v>
      </c>
      <c r="I555" s="504">
        <f t="shared" si="54"/>
        <v>24.666666666666668</v>
      </c>
      <c r="J555" s="505">
        <f t="shared" si="50"/>
        <v>23.291666666666668</v>
      </c>
      <c r="K555" s="156"/>
      <c r="L555" s="157"/>
      <c r="M555" s="158"/>
      <c r="N555" s="159"/>
      <c r="O555" s="132">
        <v>1</v>
      </c>
      <c r="P555" s="140">
        <f>O541</f>
        <v>9</v>
      </c>
      <c r="Q555" s="134">
        <f t="shared" si="51"/>
        <v>9</v>
      </c>
      <c r="R555" s="135">
        <v>1</v>
      </c>
      <c r="S555" s="141">
        <f>R541</f>
        <v>9</v>
      </c>
      <c r="T555" s="134">
        <f t="shared" si="52"/>
        <v>9</v>
      </c>
      <c r="U555" s="137">
        <v>1</v>
      </c>
      <c r="V555" s="140">
        <f>U541</f>
        <v>9</v>
      </c>
      <c r="W555" s="134">
        <f t="shared" si="53"/>
        <v>9</v>
      </c>
      <c r="X555" s="138"/>
      <c r="Y555" s="139"/>
      <c r="Z555" s="558">
        <f t="shared" si="49"/>
        <v>927</v>
      </c>
      <c r="AA555" s="559"/>
    </row>
    <row r="556" spans="1:27" ht="58" customHeight="1">
      <c r="A556" s="206"/>
      <c r="B556" s="405"/>
      <c r="C556" s="404">
        <v>43677</v>
      </c>
      <c r="D556" s="126"/>
      <c r="E556" s="127" t="s">
        <v>67</v>
      </c>
      <c r="F556" s="502">
        <v>0.20833333333333334</v>
      </c>
      <c r="G556" s="503">
        <v>4.1666666666666664E-2</v>
      </c>
      <c r="H556" s="502">
        <v>0.91666666666666663</v>
      </c>
      <c r="I556" s="504">
        <f t="shared" si="54"/>
        <v>24.75</v>
      </c>
      <c r="J556" s="505">
        <f t="shared" si="50"/>
        <v>23.375</v>
      </c>
      <c r="K556" s="156"/>
      <c r="L556" s="157"/>
      <c r="M556" s="158"/>
      <c r="N556" s="159"/>
      <c r="O556" s="132">
        <v>1</v>
      </c>
      <c r="P556" s="140">
        <f>O541</f>
        <v>9</v>
      </c>
      <c r="Q556" s="134">
        <f t="shared" si="51"/>
        <v>9</v>
      </c>
      <c r="R556" s="135">
        <v>1</v>
      </c>
      <c r="S556" s="141">
        <f>R541</f>
        <v>9</v>
      </c>
      <c r="T556" s="134">
        <f t="shared" si="52"/>
        <v>9</v>
      </c>
      <c r="U556" s="137">
        <v>1</v>
      </c>
      <c r="V556" s="140">
        <f>U541</f>
        <v>9</v>
      </c>
      <c r="W556" s="134">
        <f t="shared" si="53"/>
        <v>9</v>
      </c>
      <c r="X556" s="138"/>
      <c r="Y556" s="139"/>
      <c r="Z556" s="558">
        <f t="shared" si="49"/>
        <v>27</v>
      </c>
      <c r="AA556" s="559"/>
    </row>
    <row r="557" spans="1:27" ht="58" customHeight="1">
      <c r="A557" s="206"/>
      <c r="B557" s="405"/>
      <c r="C557" s="404">
        <v>43678</v>
      </c>
      <c r="D557" s="126"/>
      <c r="E557" s="127" t="s">
        <v>67</v>
      </c>
      <c r="F557" s="502">
        <v>0.29166666666666669</v>
      </c>
      <c r="G557" s="503"/>
      <c r="H557" s="502">
        <v>0.79166666666666663</v>
      </c>
      <c r="I557" s="504">
        <f t="shared" si="54"/>
        <v>24.5</v>
      </c>
      <c r="J557" s="505">
        <f t="shared" si="50"/>
        <v>23.458333333333332</v>
      </c>
      <c r="K557" s="156"/>
      <c r="L557" s="157"/>
      <c r="M557" s="158"/>
      <c r="N557" s="159"/>
      <c r="O557" s="132">
        <v>1</v>
      </c>
      <c r="P557" s="140">
        <f>O541</f>
        <v>9</v>
      </c>
      <c r="Q557" s="134">
        <f t="shared" si="51"/>
        <v>9</v>
      </c>
      <c r="R557" s="135">
        <v>1</v>
      </c>
      <c r="S557" s="141">
        <f>R541</f>
        <v>9</v>
      </c>
      <c r="T557" s="134">
        <f t="shared" si="52"/>
        <v>9</v>
      </c>
      <c r="U557" s="137">
        <v>1</v>
      </c>
      <c r="V557" s="140">
        <f>U541</f>
        <v>9</v>
      </c>
      <c r="W557" s="134">
        <f t="shared" si="53"/>
        <v>9</v>
      </c>
      <c r="X557" s="138"/>
      <c r="Y557" s="139"/>
      <c r="Z557" s="558">
        <f t="shared" si="49"/>
        <v>27</v>
      </c>
      <c r="AA557" s="559"/>
    </row>
    <row r="558" spans="1:27" ht="58" customHeight="1">
      <c r="A558" s="206"/>
      <c r="B558" s="405"/>
      <c r="C558" s="404">
        <v>43679</v>
      </c>
      <c r="D558" s="126"/>
      <c r="E558" s="127" t="s">
        <v>67</v>
      </c>
      <c r="F558" s="502">
        <v>0.25</v>
      </c>
      <c r="G558" s="503"/>
      <c r="H558" s="502">
        <v>0.91666666666666663</v>
      </c>
      <c r="I558" s="504">
        <f t="shared" si="54"/>
        <v>24.666666666666668</v>
      </c>
      <c r="J558" s="505">
        <f t="shared" si="50"/>
        <v>23.291666666666668</v>
      </c>
      <c r="K558" s="156"/>
      <c r="L558" s="157"/>
      <c r="M558" s="158"/>
      <c r="N558" s="159"/>
      <c r="O558" s="132">
        <v>1</v>
      </c>
      <c r="P558" s="140">
        <f>O541</f>
        <v>9</v>
      </c>
      <c r="Q558" s="134">
        <f t="shared" si="51"/>
        <v>9</v>
      </c>
      <c r="R558" s="135">
        <v>1</v>
      </c>
      <c r="S558" s="141">
        <f>R541</f>
        <v>9</v>
      </c>
      <c r="T558" s="134">
        <f t="shared" si="52"/>
        <v>9</v>
      </c>
      <c r="U558" s="137">
        <v>1</v>
      </c>
      <c r="V558" s="140">
        <f>U541</f>
        <v>9</v>
      </c>
      <c r="W558" s="134">
        <f t="shared" si="53"/>
        <v>9</v>
      </c>
      <c r="X558" s="138"/>
      <c r="Y558" s="139"/>
      <c r="Z558" s="558">
        <f t="shared" si="49"/>
        <v>27</v>
      </c>
      <c r="AA558" s="559"/>
    </row>
    <row r="559" spans="1:27" ht="58" customHeight="1">
      <c r="A559" s="206"/>
      <c r="B559" s="405"/>
      <c r="C559" s="404">
        <v>43680</v>
      </c>
      <c r="D559" s="126"/>
      <c r="E559" s="127" t="s">
        <v>67</v>
      </c>
      <c r="F559" s="502">
        <v>0.20833333333333334</v>
      </c>
      <c r="G559" s="503">
        <v>4.1666666666666664E-2</v>
      </c>
      <c r="H559" s="502">
        <v>0.91666666666666663</v>
      </c>
      <c r="I559" s="504">
        <f t="shared" si="54"/>
        <v>24.75</v>
      </c>
      <c r="J559" s="505">
        <f t="shared" si="50"/>
        <v>23.25</v>
      </c>
      <c r="K559" s="156"/>
      <c r="L559" s="157"/>
      <c r="M559" s="158"/>
      <c r="N559" s="159"/>
      <c r="O559" s="132">
        <v>1</v>
      </c>
      <c r="P559" s="140">
        <f>O541</f>
        <v>9</v>
      </c>
      <c r="Q559" s="134">
        <f t="shared" si="51"/>
        <v>9</v>
      </c>
      <c r="R559" s="135">
        <v>1</v>
      </c>
      <c r="S559" s="141">
        <f>R541</f>
        <v>9</v>
      </c>
      <c r="T559" s="134">
        <f t="shared" si="52"/>
        <v>9</v>
      </c>
      <c r="U559" s="137">
        <v>1</v>
      </c>
      <c r="V559" s="140">
        <f>U541</f>
        <v>9</v>
      </c>
      <c r="W559" s="134">
        <f t="shared" si="53"/>
        <v>9</v>
      </c>
      <c r="X559" s="138"/>
      <c r="Y559" s="139"/>
      <c r="Z559" s="558">
        <f t="shared" si="49"/>
        <v>27</v>
      </c>
      <c r="AA559" s="559"/>
    </row>
    <row r="560" spans="1:27" ht="58" customHeight="1">
      <c r="A560" s="206"/>
      <c r="B560" s="405"/>
      <c r="C560" s="404">
        <v>43681</v>
      </c>
      <c r="D560" s="126"/>
      <c r="E560" s="127" t="s">
        <v>67</v>
      </c>
      <c r="F560" s="502">
        <v>0.16666666666666666</v>
      </c>
      <c r="G560" s="503"/>
      <c r="H560" s="502">
        <v>0.83333333333333337</v>
      </c>
      <c r="I560" s="504">
        <f t="shared" si="54"/>
        <v>24.666666666666668</v>
      </c>
      <c r="J560" s="505" t="str">
        <f t="shared" si="50"/>
        <v>00:00</v>
      </c>
      <c r="K560" s="156"/>
      <c r="L560" s="157"/>
      <c r="M560" s="158"/>
      <c r="N560" s="159"/>
      <c r="O560" s="132">
        <v>1</v>
      </c>
      <c r="P560" s="140">
        <f>O541</f>
        <v>9</v>
      </c>
      <c r="Q560" s="134">
        <f t="shared" si="51"/>
        <v>9</v>
      </c>
      <c r="R560" s="135">
        <v>1</v>
      </c>
      <c r="S560" s="141">
        <f>R541</f>
        <v>9</v>
      </c>
      <c r="T560" s="134">
        <f t="shared" si="52"/>
        <v>9</v>
      </c>
      <c r="U560" s="137">
        <v>1</v>
      </c>
      <c r="V560" s="140">
        <f>U541</f>
        <v>9</v>
      </c>
      <c r="W560" s="134">
        <f t="shared" si="53"/>
        <v>9</v>
      </c>
      <c r="X560" s="138"/>
      <c r="Y560" s="139"/>
      <c r="Z560" s="558">
        <f t="shared" si="49"/>
        <v>27</v>
      </c>
      <c r="AA560" s="559"/>
    </row>
    <row r="561" spans="1:27" ht="58" customHeight="1" thickBot="1">
      <c r="A561" s="206"/>
      <c r="B561" s="403"/>
      <c r="C561" s="404">
        <v>43682</v>
      </c>
      <c r="D561" s="126"/>
      <c r="E561" s="127" t="s">
        <v>67</v>
      </c>
      <c r="F561" s="498" t="s">
        <v>69</v>
      </c>
      <c r="G561" s="499"/>
      <c r="H561" s="498"/>
      <c r="I561" s="500" t="str">
        <f t="shared" si="54"/>
        <v>00:00</v>
      </c>
      <c r="J561" s="501"/>
      <c r="K561" s="128"/>
      <c r="L561" s="129"/>
      <c r="M561" s="130"/>
      <c r="N561" s="131"/>
      <c r="O561" s="132">
        <v>1</v>
      </c>
      <c r="P561" s="133">
        <f>O541</f>
        <v>9</v>
      </c>
      <c r="Q561" s="134">
        <f t="shared" si="51"/>
        <v>9</v>
      </c>
      <c r="R561" s="135">
        <v>1</v>
      </c>
      <c r="S561" s="136">
        <f>R541</f>
        <v>9</v>
      </c>
      <c r="T561" s="134">
        <f t="shared" si="52"/>
        <v>9</v>
      </c>
      <c r="U561" s="224"/>
      <c r="V561" s="204"/>
      <c r="W561" s="205"/>
      <c r="X561" s="138"/>
      <c r="Y561" s="139"/>
      <c r="Z561" s="560">
        <f t="shared" si="49"/>
        <v>18</v>
      </c>
      <c r="AA561" s="561"/>
    </row>
    <row r="562" spans="1:27" ht="9" customHeight="1">
      <c r="A562" s="206"/>
      <c r="B562" s="207"/>
      <c r="C562" s="207"/>
      <c r="D562" s="98"/>
      <c r="E562" s="98"/>
      <c r="F562" s="99" t="s">
        <v>37</v>
      </c>
      <c r="G562" s="97"/>
      <c r="H562" s="97"/>
      <c r="I562" s="96"/>
      <c r="J562" s="97"/>
      <c r="K562" s="282"/>
      <c r="L562" s="282"/>
      <c r="M562" s="282"/>
      <c r="N562" s="282"/>
      <c r="O562" s="282"/>
      <c r="P562" s="282"/>
      <c r="Q562" s="98"/>
      <c r="R562" s="283"/>
      <c r="S562" s="282"/>
      <c r="T562" s="98"/>
      <c r="U562" s="283"/>
      <c r="V562" s="282"/>
      <c r="W562" s="96"/>
      <c r="X562" s="96"/>
      <c r="Y562" s="284"/>
      <c r="Z562" s="508"/>
      <c r="AA562" s="246"/>
    </row>
    <row r="563" spans="1:27" ht="17" customHeight="1">
      <c r="A563" s="206"/>
      <c r="B563" s="216"/>
      <c r="C563" s="216"/>
      <c r="D563" s="83"/>
      <c r="E563" s="83"/>
      <c r="F563" s="286"/>
      <c r="G563" s="286"/>
      <c r="H563" s="286"/>
      <c r="I563" s="287"/>
      <c r="J563" s="286"/>
      <c r="K563" s="83"/>
      <c r="L563" s="83"/>
      <c r="M563" s="83"/>
      <c r="N563" s="83"/>
      <c r="O563" s="83"/>
      <c r="P563" s="83"/>
      <c r="Q563" s="83"/>
      <c r="R563" s="288"/>
      <c r="S563" s="83"/>
      <c r="T563" s="83"/>
      <c r="U563" s="288"/>
      <c r="V563" s="83"/>
      <c r="W563" s="104"/>
      <c r="X563" s="104"/>
      <c r="Y563" s="289"/>
      <c r="Z563" s="508"/>
      <c r="AA563" s="246"/>
    </row>
    <row r="564" spans="1:27" ht="65" customHeight="1">
      <c r="A564" s="206"/>
      <c r="C564" s="520" t="s">
        <v>38</v>
      </c>
      <c r="D564" s="142">
        <f>SUM(D547:D561)</f>
        <v>8100</v>
      </c>
      <c r="E564" s="177"/>
      <c r="F564" s="178" t="s">
        <v>37</v>
      </c>
      <c r="G564" s="179"/>
      <c r="H564" s="179"/>
      <c r="I564" s="138"/>
      <c r="J564" s="520" t="s">
        <v>38</v>
      </c>
      <c r="K564" s="143">
        <f>SUM(K547:K561)</f>
        <v>9</v>
      </c>
      <c r="L564" s="143">
        <f>SUM(L547:L561)</f>
        <v>9</v>
      </c>
      <c r="M564" s="143">
        <f>SUM(M547:M561)</f>
        <v>9</v>
      </c>
      <c r="N564" s="146">
        <f>SUM(N547:N561)</f>
        <v>9</v>
      </c>
      <c r="O564" s="147">
        <f>SUM(O547:O561)</f>
        <v>15</v>
      </c>
      <c r="P564" s="148"/>
      <c r="Q564" s="134">
        <f>SUM(Q547:Q561)</f>
        <v>135</v>
      </c>
      <c r="R564" s="147">
        <f>SUM(R547:R561)</f>
        <v>15</v>
      </c>
      <c r="S564" s="148"/>
      <c r="T564" s="149">
        <f>SUM(T547:T561)</f>
        <v>135</v>
      </c>
      <c r="U564" s="160">
        <f>SUM(U547:U561)</f>
        <v>14</v>
      </c>
      <c r="V564" s="148"/>
      <c r="W564" s="151">
        <f>SUM(SUM(W547:W561))</f>
        <v>126</v>
      </c>
      <c r="X564" s="180"/>
      <c r="Y564" s="520" t="s">
        <v>47</v>
      </c>
      <c r="Z564" s="562">
        <f>SUM(Z547:Z561)</f>
        <v>8514</v>
      </c>
      <c r="AA564" s="563"/>
    </row>
    <row r="565" spans="1:27" ht="17" customHeight="1">
      <c r="A565" s="206"/>
      <c r="B565" s="222"/>
      <c r="C565" s="181"/>
      <c r="D565" s="171"/>
      <c r="E565" s="171"/>
      <c r="F565" s="182"/>
      <c r="G565" s="182"/>
      <c r="H565" s="182"/>
      <c r="I565" s="183"/>
      <c r="J565" s="182"/>
      <c r="K565" s="171"/>
      <c r="L565" s="171"/>
      <c r="M565" s="171"/>
      <c r="N565" s="171"/>
      <c r="O565" s="171"/>
      <c r="P565" s="171"/>
      <c r="Q565" s="171"/>
      <c r="R565" s="171"/>
      <c r="S565" s="171"/>
      <c r="T565" s="183"/>
      <c r="U565" s="171"/>
      <c r="V565" s="171"/>
      <c r="W565" s="184"/>
      <c r="X565" s="184"/>
      <c r="Y565" s="152"/>
      <c r="Z565" s="506"/>
      <c r="AA565" s="246"/>
    </row>
    <row r="566" spans="1:27" ht="65" customHeight="1">
      <c r="A566" s="206"/>
      <c r="B566" s="222"/>
      <c r="C566" s="185"/>
      <c r="D566" s="171"/>
      <c r="E566" s="171"/>
      <c r="F566" s="182"/>
      <c r="G566" s="182"/>
      <c r="H566" s="182"/>
      <c r="I566" s="183"/>
      <c r="J566" s="182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84"/>
      <c r="X566" s="184"/>
      <c r="Y566" s="519" t="s">
        <v>5</v>
      </c>
      <c r="Z566" s="562">
        <f>IF(U529="sem retenção","0,00 €",Z564*U529)</f>
        <v>766.26</v>
      </c>
      <c r="AA566" s="563"/>
    </row>
    <row r="567" spans="1:27" ht="17" customHeight="1">
      <c r="A567" s="206"/>
      <c r="B567" s="222"/>
      <c r="C567" s="185"/>
      <c r="D567" s="171"/>
      <c r="E567" s="171"/>
      <c r="F567" s="182"/>
      <c r="G567" s="182"/>
      <c r="H567" s="182"/>
      <c r="I567" s="183"/>
      <c r="J567" s="182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84"/>
      <c r="X567" s="184"/>
      <c r="Y567" s="170"/>
      <c r="Z567" s="507"/>
      <c r="AA567" s="246"/>
    </row>
    <row r="568" spans="1:27" ht="65" customHeight="1">
      <c r="A568" s="206"/>
      <c r="B568" s="222"/>
      <c r="C568" s="185"/>
      <c r="D568" s="171"/>
      <c r="E568" s="171"/>
      <c r="F568" s="182"/>
      <c r="G568" s="182"/>
      <c r="H568" s="182"/>
      <c r="I568" s="183"/>
      <c r="J568" s="182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84"/>
      <c r="X568" s="184"/>
      <c r="Y568" s="519" t="s">
        <v>6</v>
      </c>
      <c r="Z568" s="562">
        <f>IF(U531="isento","0,00 €",Z564*U531)</f>
        <v>766.26</v>
      </c>
      <c r="AA568" s="563"/>
    </row>
    <row r="569" spans="1:27" ht="17" customHeight="1">
      <c r="A569" s="206"/>
      <c r="B569" s="222"/>
      <c r="C569" s="185"/>
      <c r="D569" s="171"/>
      <c r="E569" s="171"/>
      <c r="F569" s="182"/>
      <c r="G569" s="182"/>
      <c r="H569" s="182"/>
      <c r="I569" s="183"/>
      <c r="J569" s="182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84"/>
      <c r="X569" s="184"/>
      <c r="Y569" s="170"/>
      <c r="Z569" s="507"/>
      <c r="AA569" s="246"/>
    </row>
    <row r="570" spans="1:27" ht="65" customHeight="1">
      <c r="A570" s="206"/>
      <c r="B570" s="216"/>
      <c r="C570" s="111"/>
      <c r="D570" s="186"/>
      <c r="E570" s="186"/>
      <c r="F570" s="17"/>
      <c r="G570" s="187"/>
      <c r="H570" s="17"/>
      <c r="I570" s="188"/>
      <c r="J570" s="17"/>
      <c r="K570" s="189"/>
      <c r="L570" s="189"/>
      <c r="M570" s="189"/>
      <c r="N570" s="17"/>
      <c r="O570" s="17"/>
      <c r="P570" s="17"/>
      <c r="Q570" s="16"/>
      <c r="R570" s="16"/>
      <c r="S570" s="16"/>
      <c r="T570" s="16"/>
      <c r="U570" s="16"/>
      <c r="V570" s="16"/>
      <c r="W570" s="184"/>
      <c r="X570" s="184"/>
      <c r="Y570" s="520" t="s">
        <v>46</v>
      </c>
      <c r="Z570" s="556">
        <f>Z564-Z566+Z568</f>
        <v>8514</v>
      </c>
      <c r="AA570" s="557"/>
    </row>
    <row r="571" spans="1:27" ht="31" customHeight="1">
      <c r="A571" s="206"/>
      <c r="B571" s="216"/>
      <c r="C571" s="216"/>
      <c r="D571" s="290"/>
      <c r="E571" s="290"/>
      <c r="F571" s="18"/>
      <c r="G571" s="291"/>
      <c r="H571" s="18"/>
      <c r="I571" s="292"/>
      <c r="J571" s="18"/>
      <c r="K571" s="293"/>
      <c r="L571" s="293"/>
      <c r="M571" s="293"/>
      <c r="N571" s="18"/>
      <c r="O571" s="18"/>
      <c r="P571" s="18"/>
      <c r="Q571" s="4"/>
      <c r="R571" s="4"/>
      <c r="S571" s="4"/>
      <c r="T571" s="4"/>
      <c r="U571" s="4"/>
      <c r="V571" s="4"/>
      <c r="W571" s="220"/>
      <c r="X571" s="220"/>
      <c r="Y571" s="294"/>
      <c r="Z571" s="295"/>
      <c r="AA571" s="4"/>
    </row>
    <row r="572" spans="1:27" ht="44" customHeight="1">
      <c r="A572" s="206"/>
      <c r="B572" s="296"/>
      <c r="C572" s="296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4"/>
    </row>
    <row r="573" spans="1:27" ht="44" customHeight="1">
      <c r="A573" s="206"/>
      <c r="B573" s="296"/>
      <c r="C573" s="296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4"/>
    </row>
    <row r="574" spans="1:27" ht="44" customHeight="1">
      <c r="A574" s="206"/>
      <c r="B574" s="296"/>
      <c r="C574" s="296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4"/>
    </row>
    <row r="575" spans="1:27" ht="44" customHeight="1">
      <c r="A575" s="206"/>
      <c r="B575" s="296"/>
      <c r="C575" s="296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4"/>
    </row>
    <row r="576" spans="1:27" ht="44" customHeight="1">
      <c r="A576" s="206"/>
      <c r="B576" s="296"/>
      <c r="C576" s="296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4"/>
    </row>
    <row r="577" spans="1:214" ht="44" customHeight="1">
      <c r="A577" s="206"/>
      <c r="B577" s="296"/>
      <c r="C577" s="296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4"/>
    </row>
    <row r="578" spans="1:214" ht="13" customHeight="1">
      <c r="A578" s="206"/>
      <c r="B578" s="238"/>
      <c r="C578" s="239"/>
      <c r="D578" s="239"/>
      <c r="E578" s="239"/>
      <c r="F578" s="240"/>
      <c r="G578" s="239"/>
      <c r="H578" s="241"/>
      <c r="I578" s="241"/>
      <c r="J578" s="242"/>
      <c r="K578" s="239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43"/>
      <c r="X578" s="216"/>
      <c r="Y578" s="216"/>
      <c r="Z578" s="216"/>
      <c r="AA578" s="4"/>
    </row>
    <row r="579" spans="1:214" ht="14" customHeight="1">
      <c r="A579" s="206"/>
      <c r="B579" s="235"/>
      <c r="C579" s="237"/>
      <c r="D579" s="115"/>
      <c r="E579" s="115"/>
      <c r="F579" s="233"/>
      <c r="G579" s="115"/>
      <c r="H579" s="236"/>
      <c r="I579" s="236"/>
      <c r="J579" s="23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216"/>
      <c r="X579" s="216"/>
      <c r="Y579" s="216"/>
      <c r="Z579" s="216"/>
      <c r="AA579" s="4"/>
    </row>
    <row r="580" spans="1:214" s="251" customFormat="1" ht="69" customHeight="1">
      <c r="A580" s="206"/>
      <c r="B580" s="263"/>
      <c r="C580" s="264"/>
      <c r="E580" s="265"/>
      <c r="F580" s="420" t="s">
        <v>42</v>
      </c>
      <c r="G580" s="599" t="s">
        <v>88</v>
      </c>
      <c r="H580" s="599"/>
      <c r="I580" s="599"/>
      <c r="J580" s="599"/>
      <c r="K580" s="599"/>
      <c r="L580" s="599"/>
      <c r="M580" s="599"/>
      <c r="N580" s="260"/>
      <c r="O580" s="85"/>
      <c r="P580" s="47"/>
      <c r="Q580" s="261"/>
      <c r="R580" s="600" t="s">
        <v>44</v>
      </c>
      <c r="S580" s="601"/>
      <c r="T580" s="602"/>
      <c r="U580" s="603">
        <f ca="1">TODAY()</f>
        <v>44069</v>
      </c>
      <c r="V580" s="604"/>
      <c r="W580" s="605"/>
      <c r="X580" s="249"/>
      <c r="Y580" s="249"/>
      <c r="Z580" s="249"/>
      <c r="AA580" s="250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</row>
    <row r="581" spans="1:214" ht="10" customHeight="1">
      <c r="A581" s="206"/>
      <c r="B581" s="266"/>
      <c r="C581" s="267"/>
      <c r="E581" s="268"/>
      <c r="F581" s="421"/>
      <c r="G581" s="428"/>
      <c r="H581" s="429"/>
      <c r="I581" s="429"/>
      <c r="J581" s="430"/>
      <c r="K581" s="431"/>
      <c r="L581" s="431"/>
      <c r="M581" s="431"/>
      <c r="N581" s="112"/>
      <c r="O581" s="112"/>
      <c r="P581" s="262"/>
      <c r="Q581" s="112"/>
      <c r="R581" s="111"/>
      <c r="S581" s="16"/>
      <c r="T581" s="16"/>
      <c r="U581" s="112"/>
      <c r="V581" s="16"/>
      <c r="W581" s="111"/>
      <c r="X581" s="216"/>
      <c r="Y581" s="216"/>
      <c r="Z581" s="216"/>
      <c r="AA581" s="4"/>
    </row>
    <row r="582" spans="1:214" s="251" customFormat="1" ht="69" customHeight="1">
      <c r="A582" s="206"/>
      <c r="B582" s="269"/>
      <c r="C582" s="267"/>
      <c r="E582" s="265"/>
      <c r="F582" s="420" t="s">
        <v>14</v>
      </c>
      <c r="G582" s="606" t="s">
        <v>89</v>
      </c>
      <c r="H582" s="606"/>
      <c r="I582" s="606"/>
      <c r="J582" s="606"/>
      <c r="K582" s="606"/>
      <c r="L582" s="606"/>
      <c r="M582" s="606"/>
      <c r="N582" s="46"/>
      <c r="O582" s="46"/>
      <c r="P582" s="47"/>
      <c r="Q582" s="47"/>
      <c r="R582" s="47"/>
      <c r="S582" s="47"/>
      <c r="T582" s="47"/>
      <c r="U582" s="47"/>
      <c r="V582" s="47"/>
      <c r="W582" s="47"/>
      <c r="X582" s="249"/>
      <c r="Y582" s="249"/>
      <c r="Z582" s="249"/>
      <c r="AA582" s="250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</row>
    <row r="583" spans="1:214" s="251" customFormat="1" ht="15" customHeight="1">
      <c r="A583" s="206"/>
      <c r="B583" s="270"/>
      <c r="C583" s="271"/>
      <c r="E583" s="272"/>
      <c r="F583" s="420"/>
      <c r="G583" s="432"/>
      <c r="H583" s="432"/>
      <c r="I583" s="432"/>
      <c r="J583" s="432"/>
      <c r="K583" s="432"/>
      <c r="L583" s="432"/>
      <c r="M583" s="432"/>
      <c r="N583" s="46"/>
      <c r="O583" s="46"/>
      <c r="P583" s="47"/>
      <c r="Q583" s="113"/>
      <c r="R583" s="113"/>
      <c r="S583" s="84"/>
      <c r="T583" s="84"/>
      <c r="U583" s="114"/>
      <c r="V583" s="84"/>
      <c r="W583" s="85"/>
      <c r="X583" s="249"/>
      <c r="Y583" s="249"/>
      <c r="Z583" s="249"/>
      <c r="AA583" s="250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</row>
    <row r="584" spans="1:214" s="251" customFormat="1" ht="69" customHeight="1">
      <c r="A584" s="206"/>
      <c r="B584" s="269"/>
      <c r="C584" s="267"/>
      <c r="E584" s="265"/>
      <c r="F584" s="420" t="s">
        <v>43</v>
      </c>
      <c r="G584" s="570" t="s">
        <v>110</v>
      </c>
      <c r="H584" s="570"/>
      <c r="I584" s="570"/>
      <c r="J584" s="570"/>
      <c r="K584" s="570"/>
      <c r="L584" s="570"/>
      <c r="M584" s="570"/>
      <c r="N584" s="46"/>
      <c r="O584" s="46"/>
      <c r="P584" s="47"/>
      <c r="Q584" s="84"/>
      <c r="R584" s="47"/>
      <c r="S584" s="47"/>
      <c r="T584" s="47"/>
      <c r="U584" s="587" t="s">
        <v>13</v>
      </c>
      <c r="V584" s="588"/>
      <c r="W584" s="589"/>
      <c r="X584" s="249"/>
      <c r="Y584" s="249"/>
      <c r="Z584" s="249"/>
      <c r="AA584" s="250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</row>
    <row r="585" spans="1:214" s="251" customFormat="1" ht="15" customHeight="1">
      <c r="A585" s="206"/>
      <c r="B585" s="269"/>
      <c r="C585" s="267"/>
      <c r="E585" s="272"/>
      <c r="F585" s="420"/>
      <c r="G585" s="435"/>
      <c r="H585" s="435"/>
      <c r="I585" s="435"/>
      <c r="J585" s="435"/>
      <c r="K585" s="435"/>
      <c r="L585" s="435"/>
      <c r="M585" s="435"/>
      <c r="N585" s="46"/>
      <c r="O585" s="46"/>
      <c r="P585" s="47"/>
      <c r="Q585" s="84"/>
      <c r="R585" s="84"/>
      <c r="S585" s="85"/>
      <c r="T585" s="84"/>
      <c r="U585" s="114"/>
      <c r="V585" s="84"/>
      <c r="W585" s="85"/>
      <c r="X585" s="249"/>
      <c r="Y585" s="249"/>
      <c r="Z585" s="249"/>
      <c r="AA585" s="250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</row>
    <row r="586" spans="1:214" s="251" customFormat="1" ht="69" customHeight="1">
      <c r="A586" s="206"/>
      <c r="B586" s="612"/>
      <c r="C586" s="613"/>
      <c r="E586" s="265"/>
      <c r="F586" s="420" t="s">
        <v>15</v>
      </c>
      <c r="G586" s="570" t="s">
        <v>16</v>
      </c>
      <c r="H586" s="570"/>
      <c r="I586" s="570"/>
      <c r="J586" s="570"/>
      <c r="K586" s="570"/>
      <c r="L586" s="570"/>
      <c r="M586" s="570"/>
      <c r="N586" s="46"/>
      <c r="O586" s="46"/>
      <c r="P586" s="47"/>
      <c r="Q586" s="47"/>
      <c r="R586" s="564" t="s">
        <v>5</v>
      </c>
      <c r="S586" s="565"/>
      <c r="T586" s="566"/>
      <c r="U586" s="567">
        <v>0.1</v>
      </c>
      <c r="V586" s="568"/>
      <c r="W586" s="569"/>
      <c r="X586" s="249"/>
      <c r="Y586" s="249"/>
      <c r="Z586" s="249"/>
      <c r="AA586" s="250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</row>
    <row r="587" spans="1:214" s="251" customFormat="1" ht="15" customHeight="1">
      <c r="A587" s="206"/>
      <c r="B587" s="273"/>
      <c r="C587" s="274"/>
      <c r="E587" s="275"/>
      <c r="F587" s="422"/>
      <c r="G587" s="433"/>
      <c r="H587" s="434"/>
      <c r="I587" s="434"/>
      <c r="J587" s="434"/>
      <c r="K587" s="434"/>
      <c r="L587" s="434"/>
      <c r="M587" s="434"/>
      <c r="N587" s="46"/>
      <c r="O587" s="46"/>
      <c r="P587" s="47"/>
      <c r="Q587" s="47"/>
      <c r="R587" s="45"/>
      <c r="S587" s="46"/>
      <c r="T587" s="47"/>
      <c r="U587" s="12"/>
      <c r="V587" s="175"/>
      <c r="W587" s="176"/>
      <c r="X587" s="249"/>
      <c r="Y587" s="249"/>
      <c r="Z587" s="249"/>
      <c r="AA587" s="250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</row>
    <row r="588" spans="1:214" s="258" customFormat="1" ht="69" customHeight="1">
      <c r="A588" s="206"/>
      <c r="B588" s="276"/>
      <c r="C588" s="277"/>
      <c r="E588" s="265"/>
      <c r="F588" s="420" t="s">
        <v>17</v>
      </c>
      <c r="G588" s="570" t="s">
        <v>18</v>
      </c>
      <c r="H588" s="570"/>
      <c r="I588" s="570"/>
      <c r="J588" s="570"/>
      <c r="K588" s="570"/>
      <c r="L588" s="570"/>
      <c r="M588" s="570"/>
      <c r="N588" s="46"/>
      <c r="O588" s="46"/>
      <c r="P588" s="259"/>
      <c r="Q588" s="259"/>
      <c r="R588" s="564" t="s">
        <v>6</v>
      </c>
      <c r="S588" s="565"/>
      <c r="T588" s="566"/>
      <c r="U588" s="567">
        <v>0.1</v>
      </c>
      <c r="V588" s="568"/>
      <c r="W588" s="569"/>
      <c r="X588" s="256"/>
      <c r="Y588" s="256"/>
      <c r="Z588" s="256"/>
      <c r="AA588" s="257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</row>
    <row r="589" spans="1:214" s="251" customFormat="1" ht="15" customHeight="1">
      <c r="A589" s="206"/>
      <c r="B589" s="278"/>
      <c r="C589" s="274"/>
      <c r="E589" s="279"/>
      <c r="F589" s="423"/>
      <c r="G589" s="433"/>
      <c r="H589" s="436"/>
      <c r="I589" s="434"/>
      <c r="J589" s="434"/>
      <c r="K589" s="434"/>
      <c r="L589" s="434"/>
      <c r="M589" s="434"/>
      <c r="N589" s="46"/>
      <c r="O589" s="46"/>
      <c r="P589" s="46"/>
      <c r="Q589" s="47"/>
      <c r="R589" s="46"/>
      <c r="S589" s="46"/>
      <c r="T589" s="47"/>
      <c r="U589" s="246"/>
      <c r="V589" s="247"/>
      <c r="W589" s="248"/>
      <c r="X589" s="249"/>
      <c r="Y589" s="249"/>
      <c r="Z589" s="249"/>
      <c r="AA589" s="250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</row>
    <row r="590" spans="1:214" s="228" customFormat="1" ht="69" customHeight="1">
      <c r="A590" s="206"/>
      <c r="B590" s="280"/>
      <c r="C590" s="281"/>
      <c r="E590" s="265"/>
      <c r="F590" s="420" t="s">
        <v>19</v>
      </c>
      <c r="G590" s="570" t="s">
        <v>20</v>
      </c>
      <c r="H590" s="570"/>
      <c r="I590" s="570"/>
      <c r="J590" s="570"/>
      <c r="K590" s="570"/>
      <c r="L590" s="570"/>
      <c r="M590" s="570"/>
      <c r="N590" s="46"/>
      <c r="O590" s="252"/>
      <c r="P590" s="14"/>
      <c r="Q590" s="253"/>
      <c r="R590" s="587" t="s">
        <v>12</v>
      </c>
      <c r="S590" s="588"/>
      <c r="T590" s="589"/>
      <c r="U590" s="590">
        <f>Z627</f>
        <v>10460</v>
      </c>
      <c r="V590" s="591"/>
      <c r="W590" s="592"/>
      <c r="X590" s="254"/>
      <c r="Y590" s="254"/>
      <c r="Z590" s="254"/>
      <c r="AA590" s="255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</row>
    <row r="591" spans="1:214" ht="16" customHeight="1">
      <c r="A591" s="206"/>
      <c r="B591" s="233"/>
      <c r="C591" s="234"/>
      <c r="D591" s="86"/>
      <c r="E591" s="235"/>
      <c r="F591" s="115"/>
      <c r="G591" s="236"/>
      <c r="H591" s="236"/>
      <c r="I591" s="235"/>
      <c r="J591" s="236"/>
      <c r="K591" s="115"/>
      <c r="L591" s="115"/>
      <c r="M591" s="115"/>
      <c r="N591" s="115"/>
      <c r="O591" s="115"/>
      <c r="P591" s="115"/>
      <c r="Q591" s="235"/>
      <c r="R591" s="115"/>
      <c r="S591" s="115"/>
      <c r="T591" s="235"/>
      <c r="U591" s="115"/>
      <c r="V591" s="115"/>
      <c r="W591" s="237"/>
      <c r="X591" s="237"/>
      <c r="Y591" s="216"/>
      <c r="Z591" s="216"/>
      <c r="AA591" s="4"/>
    </row>
    <row r="592" spans="1:214" ht="7" customHeight="1">
      <c r="A592" s="206"/>
      <c r="B592" s="238"/>
      <c r="C592" s="239"/>
      <c r="D592" s="239"/>
      <c r="E592" s="239"/>
      <c r="F592" s="240"/>
      <c r="G592" s="239"/>
      <c r="H592" s="241"/>
      <c r="I592" s="241"/>
      <c r="J592" s="242"/>
      <c r="K592" s="239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43"/>
      <c r="X592" s="216"/>
      <c r="Y592" s="216"/>
      <c r="Z592" s="216"/>
      <c r="AA592" s="4"/>
    </row>
    <row r="593" spans="1:214" ht="47" customHeight="1">
      <c r="A593" s="206"/>
      <c r="B593" s="233"/>
      <c r="C593" s="233"/>
      <c r="D593" s="235"/>
      <c r="E593" s="235"/>
      <c r="F593" s="115"/>
      <c r="G593" s="236"/>
      <c r="H593" s="236"/>
      <c r="I593" s="235"/>
      <c r="J593" s="236"/>
      <c r="K593" s="115"/>
      <c r="L593" s="115"/>
      <c r="M593" s="115"/>
      <c r="N593" s="115"/>
      <c r="O593" s="115"/>
      <c r="P593" s="115"/>
      <c r="Q593" s="235"/>
      <c r="R593" s="115"/>
      <c r="S593" s="115"/>
      <c r="T593" s="235"/>
      <c r="U593" s="115"/>
      <c r="V593" s="115"/>
      <c r="W593" s="235"/>
      <c r="X593" s="235"/>
      <c r="Y593" s="222"/>
      <c r="Z593" s="4"/>
      <c r="AA593" s="4"/>
    </row>
    <row r="594" spans="1:214" ht="85" customHeight="1">
      <c r="A594" s="206"/>
      <c r="B594" s="406" t="s">
        <v>54</v>
      </c>
      <c r="C594" s="48"/>
      <c r="D594" s="86"/>
      <c r="E594" s="86"/>
      <c r="F594" s="87"/>
      <c r="G594" s="88"/>
      <c r="H594" s="88"/>
      <c r="I594" s="86"/>
      <c r="J594" s="88"/>
      <c r="K594" s="87"/>
      <c r="L594" s="87"/>
      <c r="M594" s="87"/>
      <c r="N594" s="87"/>
      <c r="O594" s="87"/>
      <c r="P594" s="87"/>
      <c r="Q594" s="86"/>
      <c r="R594" s="87"/>
      <c r="S594" s="87"/>
      <c r="T594" s="86"/>
      <c r="U594" s="87"/>
      <c r="V594" s="87"/>
      <c r="W594" s="86"/>
      <c r="X594" s="86"/>
      <c r="Y594" s="116"/>
      <c r="Z594" s="93"/>
      <c r="AA594" s="93"/>
    </row>
    <row r="595" spans="1:214" ht="77" customHeight="1" thickBot="1">
      <c r="A595" s="206"/>
      <c r="B595" s="402">
        <v>10</v>
      </c>
      <c r="C595" s="49"/>
      <c r="D595" s="89"/>
      <c r="E595" s="89"/>
      <c r="F595" s="51"/>
      <c r="G595" s="90"/>
      <c r="H595" s="51"/>
      <c r="I595" s="91"/>
      <c r="J595" s="51"/>
      <c r="K595" s="92"/>
      <c r="L595" s="92"/>
      <c r="M595" s="92"/>
      <c r="N595" s="51"/>
      <c r="O595" s="51"/>
      <c r="P595" s="7"/>
      <c r="Q595" s="7"/>
      <c r="R595" s="7"/>
      <c r="S595" s="93"/>
      <c r="T595" s="93"/>
      <c r="U595" s="93"/>
      <c r="V595" s="93"/>
      <c r="W595" s="94"/>
      <c r="X595" s="94"/>
      <c r="Y595" s="118"/>
      <c r="Z595" s="244"/>
      <c r="AA595" s="93"/>
    </row>
    <row r="596" spans="1:214" s="232" customFormat="1" ht="98" customHeight="1" thickBot="1">
      <c r="A596" s="206"/>
      <c r="B596" s="50"/>
      <c r="C596" s="51"/>
      <c r="D596" s="51"/>
      <c r="E596" s="51"/>
      <c r="F596" s="51"/>
      <c r="G596" s="93"/>
      <c r="H596" s="93"/>
      <c r="I596" s="571" t="s">
        <v>30</v>
      </c>
      <c r="J596" s="572"/>
      <c r="K596" s="165" t="s">
        <v>36</v>
      </c>
      <c r="L596" s="166" t="s">
        <v>3</v>
      </c>
      <c r="M596" s="167" t="s">
        <v>59</v>
      </c>
      <c r="N596" s="168" t="s">
        <v>60</v>
      </c>
      <c r="O596" s="573" t="s">
        <v>75</v>
      </c>
      <c r="P596" s="574"/>
      <c r="Q596" s="575"/>
      <c r="R596" s="576" t="s">
        <v>76</v>
      </c>
      <c r="S596" s="577"/>
      <c r="T596" s="578"/>
      <c r="U596" s="579" t="s">
        <v>68</v>
      </c>
      <c r="V596" s="580"/>
      <c r="W596" s="581"/>
      <c r="X596" s="117"/>
      <c r="Y596" s="118"/>
      <c r="Z596" s="245"/>
      <c r="AA596" s="93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</row>
    <row r="597" spans="1:214" s="232" customFormat="1" ht="81" customHeight="1" thickBot="1">
      <c r="A597" s="206"/>
      <c r="B597" s="52"/>
      <c r="C597" s="51"/>
      <c r="D597" s="93"/>
      <c r="E597" s="93"/>
      <c r="F597" s="95"/>
      <c r="G597" s="93"/>
      <c r="H597" s="93"/>
      <c r="I597" s="593" t="s">
        <v>39</v>
      </c>
      <c r="J597" s="594"/>
      <c r="K597" s="119" t="s">
        <v>70</v>
      </c>
      <c r="L597" s="120" t="s">
        <v>70</v>
      </c>
      <c r="M597" s="120" t="s">
        <v>70</v>
      </c>
      <c r="N597" s="121" t="s">
        <v>70</v>
      </c>
      <c r="O597" s="595" t="s">
        <v>48</v>
      </c>
      <c r="P597" s="595"/>
      <c r="Q597" s="595"/>
      <c r="R597" s="596" t="s">
        <v>48</v>
      </c>
      <c r="S597" s="597"/>
      <c r="T597" s="598"/>
      <c r="U597" s="595" t="s">
        <v>48</v>
      </c>
      <c r="V597" s="595"/>
      <c r="W597" s="595"/>
      <c r="X597" s="117"/>
      <c r="Y597" s="118"/>
      <c r="Z597" s="245"/>
      <c r="AA597" s="93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</row>
    <row r="598" spans="1:214" s="232" customFormat="1" ht="83" customHeight="1" thickBot="1">
      <c r="A598" s="206"/>
      <c r="B598" s="169" t="s">
        <v>56</v>
      </c>
      <c r="C598" s="416">
        <f>D621/I598</f>
        <v>10</v>
      </c>
      <c r="D598" s="50"/>
      <c r="E598" s="93"/>
      <c r="F598" s="93"/>
      <c r="G598" s="93"/>
      <c r="H598" s="93"/>
      <c r="I598" s="611">
        <v>1000</v>
      </c>
      <c r="J598" s="614"/>
      <c r="K598" s="9">
        <v>5</v>
      </c>
      <c r="L598" s="10">
        <v>5</v>
      </c>
      <c r="M598" s="10">
        <v>5</v>
      </c>
      <c r="N598" s="11">
        <v>5</v>
      </c>
      <c r="O598" s="611">
        <v>10</v>
      </c>
      <c r="P598" s="611"/>
      <c r="Q598" s="611"/>
      <c r="R598" s="614">
        <v>10</v>
      </c>
      <c r="S598" s="615"/>
      <c r="T598" s="616"/>
      <c r="U598" s="611">
        <v>10</v>
      </c>
      <c r="V598" s="611"/>
      <c r="W598" s="611"/>
      <c r="X598" s="117"/>
      <c r="Y598" s="93"/>
      <c r="Z598" s="93"/>
      <c r="AA598" s="93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</row>
    <row r="599" spans="1:214" ht="28" customHeight="1">
      <c r="A599" s="206"/>
      <c r="B599" s="93"/>
      <c r="C599" s="93"/>
      <c r="D599" s="93"/>
      <c r="E599" s="93"/>
      <c r="F599" s="225"/>
      <c r="G599" s="50"/>
      <c r="H599" s="225"/>
      <c r="I599" s="226"/>
      <c r="J599" s="225"/>
      <c r="K599" s="93"/>
      <c r="L599" s="93"/>
      <c r="M599" s="93"/>
      <c r="N599" s="93"/>
      <c r="O599" s="93"/>
      <c r="P599" s="7"/>
      <c r="Q599" s="7"/>
      <c r="R599" s="7"/>
      <c r="S599" s="93"/>
      <c r="T599" s="93"/>
      <c r="U599" s="93"/>
      <c r="V599" s="93"/>
      <c r="W599" s="117"/>
      <c r="X599" s="117"/>
      <c r="Y599" s="93"/>
      <c r="Z599" s="93"/>
      <c r="AA599" s="93"/>
    </row>
    <row r="600" spans="1:214" s="228" customFormat="1" ht="28" customHeight="1" thickBot="1">
      <c r="A600" s="206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116"/>
      <c r="Z600" s="93"/>
      <c r="AA600" s="227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</row>
    <row r="601" spans="1:214" s="229" customFormat="1" ht="99" customHeight="1" thickBot="1">
      <c r="A601" s="206"/>
      <c r="B601" s="582" t="s">
        <v>39</v>
      </c>
      <c r="C601" s="617"/>
      <c r="D601" s="161" t="s">
        <v>30</v>
      </c>
      <c r="E601" s="162"/>
      <c r="F601" s="608" t="s">
        <v>28</v>
      </c>
      <c r="G601" s="608"/>
      <c r="H601" s="608"/>
      <c r="I601" s="609" t="s">
        <v>29</v>
      </c>
      <c r="J601" s="610"/>
      <c r="K601" s="517" t="s">
        <v>36</v>
      </c>
      <c r="L601" s="163" t="s">
        <v>3</v>
      </c>
      <c r="M601" s="164" t="s">
        <v>59</v>
      </c>
      <c r="N601" s="518" t="s">
        <v>60</v>
      </c>
      <c r="O601" s="573" t="s">
        <v>75</v>
      </c>
      <c r="P601" s="574"/>
      <c r="Q601" s="575"/>
      <c r="R601" s="576" t="s">
        <v>76</v>
      </c>
      <c r="S601" s="577"/>
      <c r="T601" s="578"/>
      <c r="U601" s="579" t="s">
        <v>68</v>
      </c>
      <c r="V601" s="580"/>
      <c r="W601" s="581"/>
      <c r="X601" s="53"/>
      <c r="Y601" s="584"/>
      <c r="Z601" s="582" t="s">
        <v>2</v>
      </c>
      <c r="AA601" s="583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</row>
    <row r="602" spans="1:214" ht="99" customHeight="1">
      <c r="A602" s="206"/>
      <c r="B602" s="59" t="s">
        <v>40</v>
      </c>
      <c r="C602" s="60" t="s">
        <v>27</v>
      </c>
      <c r="D602" s="61" t="s">
        <v>39</v>
      </c>
      <c r="E602" s="153" t="s">
        <v>67</v>
      </c>
      <c r="F602" s="54" t="s">
        <v>31</v>
      </c>
      <c r="G602" s="55" t="s">
        <v>32</v>
      </c>
      <c r="H602" s="54" t="s">
        <v>33</v>
      </c>
      <c r="I602" s="123" t="s">
        <v>34</v>
      </c>
      <c r="J602" s="122" t="s">
        <v>35</v>
      </c>
      <c r="K602" s="509" t="s">
        <v>41</v>
      </c>
      <c r="L602" s="513" t="s">
        <v>41</v>
      </c>
      <c r="M602" s="514" t="s">
        <v>41</v>
      </c>
      <c r="N602" s="510" t="s">
        <v>41</v>
      </c>
      <c r="O602" s="57" t="s">
        <v>7</v>
      </c>
      <c r="P602" s="56"/>
      <c r="Q602" s="511" t="s">
        <v>8</v>
      </c>
      <c r="R602" s="57" t="s">
        <v>7</v>
      </c>
      <c r="S602" s="56"/>
      <c r="T602" s="511" t="s">
        <v>8</v>
      </c>
      <c r="U602" s="57" t="s">
        <v>7</v>
      </c>
      <c r="V602" s="56"/>
      <c r="W602" s="512" t="s">
        <v>8</v>
      </c>
      <c r="X602" s="58"/>
      <c r="Y602" s="584"/>
      <c r="Z602" s="585" t="s">
        <v>39</v>
      </c>
      <c r="AA602" s="586"/>
    </row>
    <row r="603" spans="1:214" ht="14" customHeight="1">
      <c r="A603" s="206"/>
      <c r="B603" s="216"/>
      <c r="C603" s="216"/>
      <c r="D603" s="216"/>
      <c r="E603" s="216"/>
      <c r="F603" s="217"/>
      <c r="G603" s="217"/>
      <c r="H603" s="217"/>
      <c r="I603" s="218"/>
      <c r="J603" s="230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20"/>
      <c r="X603" s="220"/>
      <c r="Y603" s="221"/>
      <c r="Z603" s="231"/>
      <c r="AA603" s="4"/>
    </row>
    <row r="604" spans="1:214" ht="58" customHeight="1">
      <c r="A604" s="206"/>
      <c r="B604" s="403" t="s">
        <v>45</v>
      </c>
      <c r="C604" s="404">
        <v>43668</v>
      </c>
      <c r="D604" s="126">
        <v>1000</v>
      </c>
      <c r="E604" s="127" t="s">
        <v>67</v>
      </c>
      <c r="F604" s="498">
        <v>0.33333333333333331</v>
      </c>
      <c r="G604" s="499">
        <v>4.1666666666666664E-2</v>
      </c>
      <c r="H604" s="498">
        <v>0.83333333333333337</v>
      </c>
      <c r="I604" s="500">
        <f>IF(F604="N","00:00",24+(H604-F604+G604))</f>
        <v>24.541666666666668</v>
      </c>
      <c r="J604" s="501">
        <f>IF(F605="N","00:00",24+(F605-H604))</f>
        <v>23.458333333333332</v>
      </c>
      <c r="K604" s="128">
        <v>10</v>
      </c>
      <c r="L604" s="129">
        <v>10</v>
      </c>
      <c r="M604" s="130">
        <v>10</v>
      </c>
      <c r="N604" s="131">
        <v>10</v>
      </c>
      <c r="O604" s="132">
        <v>1</v>
      </c>
      <c r="P604" s="133">
        <f>O598</f>
        <v>10</v>
      </c>
      <c r="Q604" s="134">
        <f>O604*P604</f>
        <v>10</v>
      </c>
      <c r="R604" s="135">
        <v>1</v>
      </c>
      <c r="S604" s="136">
        <f>R598</f>
        <v>10</v>
      </c>
      <c r="T604" s="134">
        <f>R604*S604</f>
        <v>10</v>
      </c>
      <c r="U604" s="137">
        <v>1</v>
      </c>
      <c r="V604" s="133">
        <f>U598</f>
        <v>10</v>
      </c>
      <c r="W604" s="134">
        <f>U604*V604</f>
        <v>10</v>
      </c>
      <c r="X604" s="138"/>
      <c r="Y604" s="139"/>
      <c r="Z604" s="558">
        <f t="shared" ref="Z604:Z618" si="55">D604+K604+N604+Q604+T604+W604</f>
        <v>1050</v>
      </c>
      <c r="AA604" s="559"/>
    </row>
    <row r="605" spans="1:214" ht="58" customHeight="1">
      <c r="A605" s="206"/>
      <c r="B605" s="405"/>
      <c r="C605" s="404">
        <v>43669</v>
      </c>
      <c r="D605" s="126">
        <v>1000</v>
      </c>
      <c r="E605" s="127" t="s">
        <v>67</v>
      </c>
      <c r="F605" s="502">
        <v>0.29166666666666669</v>
      </c>
      <c r="G605" s="503"/>
      <c r="H605" s="502">
        <v>0.79166666666666663</v>
      </c>
      <c r="I605" s="504">
        <f>IF(F605="N","00:00",24+(H605-F605+G605))</f>
        <v>24.5</v>
      </c>
      <c r="J605" s="505">
        <f t="shared" ref="J605:J617" si="56">IF(F606="N","00:00",24+(F606-H605))</f>
        <v>23.458333333333332</v>
      </c>
      <c r="K605" s="156"/>
      <c r="L605" s="157"/>
      <c r="M605" s="158"/>
      <c r="N605" s="159"/>
      <c r="O605" s="132">
        <v>1</v>
      </c>
      <c r="P605" s="140">
        <f>O598</f>
        <v>10</v>
      </c>
      <c r="Q605" s="134">
        <f t="shared" ref="Q605:Q618" si="57">O605*P605</f>
        <v>10</v>
      </c>
      <c r="R605" s="135">
        <v>1</v>
      </c>
      <c r="S605" s="141">
        <f>R598</f>
        <v>10</v>
      </c>
      <c r="T605" s="134">
        <f t="shared" ref="T605:T618" si="58">R605*S605</f>
        <v>10</v>
      </c>
      <c r="U605" s="137">
        <v>1</v>
      </c>
      <c r="V605" s="140">
        <f>U598</f>
        <v>10</v>
      </c>
      <c r="W605" s="134">
        <f t="shared" ref="W605:W617" si="59">U605*V605</f>
        <v>10</v>
      </c>
      <c r="X605" s="138"/>
      <c r="Y605" s="139"/>
      <c r="Z605" s="558">
        <f t="shared" si="55"/>
        <v>1030</v>
      </c>
      <c r="AA605" s="559"/>
    </row>
    <row r="606" spans="1:214" ht="58" customHeight="1">
      <c r="A606" s="206"/>
      <c r="B606" s="405" t="s">
        <v>71</v>
      </c>
      <c r="C606" s="404">
        <v>43670</v>
      </c>
      <c r="D606" s="126">
        <v>1000</v>
      </c>
      <c r="E606" s="127" t="s">
        <v>67</v>
      </c>
      <c r="F606" s="502">
        <v>0.25</v>
      </c>
      <c r="G606" s="503"/>
      <c r="H606" s="502">
        <v>0.91666666666666663</v>
      </c>
      <c r="I606" s="504">
        <f t="shared" ref="I606:I618" si="60">IF(F606="N","00:00",24+(H606-F606+G606))</f>
        <v>24.666666666666668</v>
      </c>
      <c r="J606" s="505">
        <f t="shared" si="56"/>
        <v>23.291666666666668</v>
      </c>
      <c r="K606" s="156"/>
      <c r="L606" s="157"/>
      <c r="M606" s="158"/>
      <c r="N606" s="159"/>
      <c r="O606" s="132">
        <v>1</v>
      </c>
      <c r="P606" s="140">
        <f>O598</f>
        <v>10</v>
      </c>
      <c r="Q606" s="134">
        <f t="shared" si="57"/>
        <v>10</v>
      </c>
      <c r="R606" s="135">
        <v>1</v>
      </c>
      <c r="S606" s="141">
        <f>R598</f>
        <v>10</v>
      </c>
      <c r="T606" s="134">
        <f t="shared" si="58"/>
        <v>10</v>
      </c>
      <c r="U606" s="137">
        <v>1</v>
      </c>
      <c r="V606" s="140">
        <f>U598</f>
        <v>10</v>
      </c>
      <c r="W606" s="134">
        <f t="shared" si="59"/>
        <v>10</v>
      </c>
      <c r="X606" s="138"/>
      <c r="Y606" s="139"/>
      <c r="Z606" s="558">
        <f t="shared" si="55"/>
        <v>1030</v>
      </c>
      <c r="AA606" s="559"/>
    </row>
    <row r="607" spans="1:214" ht="58" customHeight="1">
      <c r="A607" s="206"/>
      <c r="B607" s="405"/>
      <c r="C607" s="404">
        <v>43671</v>
      </c>
      <c r="D607" s="126">
        <v>1000</v>
      </c>
      <c r="E607" s="127" t="s">
        <v>67</v>
      </c>
      <c r="F607" s="502">
        <v>0.20833333333333334</v>
      </c>
      <c r="G607" s="503">
        <v>4.1666666666666664E-2</v>
      </c>
      <c r="H607" s="502">
        <v>0.91666666666666663</v>
      </c>
      <c r="I607" s="504">
        <f t="shared" si="60"/>
        <v>24.75</v>
      </c>
      <c r="J607" s="505">
        <f t="shared" si="56"/>
        <v>23.375</v>
      </c>
      <c r="K607" s="156"/>
      <c r="L607" s="157"/>
      <c r="M607" s="158"/>
      <c r="N607" s="159"/>
      <c r="O607" s="132">
        <v>1</v>
      </c>
      <c r="P607" s="140">
        <f>O598</f>
        <v>10</v>
      </c>
      <c r="Q607" s="134">
        <f t="shared" si="57"/>
        <v>10</v>
      </c>
      <c r="R607" s="135">
        <v>1</v>
      </c>
      <c r="S607" s="141">
        <f>R598</f>
        <v>10</v>
      </c>
      <c r="T607" s="134">
        <f t="shared" si="58"/>
        <v>10</v>
      </c>
      <c r="U607" s="137">
        <v>1</v>
      </c>
      <c r="V607" s="140">
        <f>U598</f>
        <v>10</v>
      </c>
      <c r="W607" s="134">
        <f t="shared" si="59"/>
        <v>10</v>
      </c>
      <c r="X607" s="138"/>
      <c r="Y607" s="139"/>
      <c r="Z607" s="558">
        <f t="shared" si="55"/>
        <v>1030</v>
      </c>
      <c r="AA607" s="559"/>
    </row>
    <row r="608" spans="1:214" ht="58" customHeight="1">
      <c r="A608" s="206"/>
      <c r="B608" s="405"/>
      <c r="C608" s="404">
        <v>43672</v>
      </c>
      <c r="D608" s="126">
        <v>1000</v>
      </c>
      <c r="E608" s="127" t="s">
        <v>67</v>
      </c>
      <c r="F608" s="502">
        <v>0.29166666666666669</v>
      </c>
      <c r="G608" s="503"/>
      <c r="H608" s="502">
        <v>0.79166666666666663</v>
      </c>
      <c r="I608" s="504">
        <f t="shared" si="60"/>
        <v>24.5</v>
      </c>
      <c r="J608" s="505">
        <f t="shared" si="56"/>
        <v>23.458333333333332</v>
      </c>
      <c r="K608" s="156"/>
      <c r="L608" s="157"/>
      <c r="M608" s="158"/>
      <c r="N608" s="159"/>
      <c r="O608" s="132">
        <v>1</v>
      </c>
      <c r="P608" s="140">
        <f>O598</f>
        <v>10</v>
      </c>
      <c r="Q608" s="134">
        <f t="shared" si="57"/>
        <v>10</v>
      </c>
      <c r="R608" s="135">
        <v>1</v>
      </c>
      <c r="S608" s="141">
        <f>R598</f>
        <v>10</v>
      </c>
      <c r="T608" s="134">
        <f t="shared" si="58"/>
        <v>10</v>
      </c>
      <c r="U608" s="137">
        <v>1</v>
      </c>
      <c r="V608" s="140">
        <f>U598</f>
        <v>10</v>
      </c>
      <c r="W608" s="134">
        <f t="shared" si="59"/>
        <v>10</v>
      </c>
      <c r="X608" s="138"/>
      <c r="Y608" s="139"/>
      <c r="Z608" s="558">
        <f t="shared" si="55"/>
        <v>1030</v>
      </c>
      <c r="AA608" s="559"/>
    </row>
    <row r="609" spans="1:27" ht="58" customHeight="1">
      <c r="A609" s="206"/>
      <c r="B609" s="405"/>
      <c r="C609" s="404">
        <v>43673</v>
      </c>
      <c r="D609" s="126">
        <v>1000</v>
      </c>
      <c r="E609" s="127" t="s">
        <v>67</v>
      </c>
      <c r="F609" s="502">
        <v>0.25</v>
      </c>
      <c r="G609" s="503"/>
      <c r="H609" s="502">
        <v>0.91666666666666663</v>
      </c>
      <c r="I609" s="504">
        <f t="shared" si="60"/>
        <v>24.666666666666668</v>
      </c>
      <c r="J609" s="505">
        <f t="shared" si="56"/>
        <v>23.291666666666668</v>
      </c>
      <c r="K609" s="156"/>
      <c r="L609" s="157"/>
      <c r="M609" s="158"/>
      <c r="N609" s="159"/>
      <c r="O609" s="132">
        <v>1</v>
      </c>
      <c r="P609" s="140">
        <f>O598</f>
        <v>10</v>
      </c>
      <c r="Q609" s="134">
        <f t="shared" si="57"/>
        <v>10</v>
      </c>
      <c r="R609" s="135">
        <v>1</v>
      </c>
      <c r="S609" s="141">
        <f>R598</f>
        <v>10</v>
      </c>
      <c r="T609" s="134">
        <f t="shared" si="58"/>
        <v>10</v>
      </c>
      <c r="U609" s="137">
        <v>1</v>
      </c>
      <c r="V609" s="140">
        <f>U598</f>
        <v>10</v>
      </c>
      <c r="W609" s="134">
        <f t="shared" si="59"/>
        <v>10</v>
      </c>
      <c r="X609" s="138"/>
      <c r="Y609" s="139"/>
      <c r="Z609" s="558">
        <f t="shared" si="55"/>
        <v>1030</v>
      </c>
      <c r="AA609" s="559"/>
    </row>
    <row r="610" spans="1:27" ht="58" customHeight="1">
      <c r="A610" s="206"/>
      <c r="B610" s="405"/>
      <c r="C610" s="404">
        <v>43674</v>
      </c>
      <c r="D610" s="126">
        <v>1000</v>
      </c>
      <c r="E610" s="127" t="s">
        <v>67</v>
      </c>
      <c r="F610" s="502">
        <v>0.20833333333333334</v>
      </c>
      <c r="G610" s="503">
        <v>4.1666666666666664E-2</v>
      </c>
      <c r="H610" s="502">
        <v>0.91666666666666663</v>
      </c>
      <c r="I610" s="504">
        <f t="shared" si="60"/>
        <v>24.75</v>
      </c>
      <c r="J610" s="505">
        <f t="shared" si="56"/>
        <v>23.375</v>
      </c>
      <c r="K610" s="156"/>
      <c r="L610" s="157"/>
      <c r="M610" s="158"/>
      <c r="N610" s="159"/>
      <c r="O610" s="132">
        <v>1</v>
      </c>
      <c r="P610" s="140">
        <f>O598</f>
        <v>10</v>
      </c>
      <c r="Q610" s="134">
        <f t="shared" si="57"/>
        <v>10</v>
      </c>
      <c r="R610" s="135">
        <v>1</v>
      </c>
      <c r="S610" s="141">
        <f>R598</f>
        <v>10</v>
      </c>
      <c r="T610" s="134">
        <f t="shared" si="58"/>
        <v>10</v>
      </c>
      <c r="U610" s="137">
        <v>1</v>
      </c>
      <c r="V610" s="140">
        <f>U598</f>
        <v>10</v>
      </c>
      <c r="W610" s="134">
        <f t="shared" si="59"/>
        <v>10</v>
      </c>
      <c r="X610" s="138"/>
      <c r="Y610" s="139"/>
      <c r="Z610" s="558">
        <f t="shared" si="55"/>
        <v>1030</v>
      </c>
      <c r="AA610" s="559"/>
    </row>
    <row r="611" spans="1:27" ht="58" customHeight="1">
      <c r="A611" s="206"/>
      <c r="B611" s="405"/>
      <c r="C611" s="404">
        <v>43675</v>
      </c>
      <c r="D611" s="126">
        <v>1000</v>
      </c>
      <c r="E611" s="127" t="s">
        <v>67</v>
      </c>
      <c r="F611" s="502">
        <v>0.29166666666666669</v>
      </c>
      <c r="G611" s="503"/>
      <c r="H611" s="502">
        <v>0.79166666666666663</v>
      </c>
      <c r="I611" s="504">
        <f t="shared" si="60"/>
        <v>24.5</v>
      </c>
      <c r="J611" s="505">
        <f t="shared" si="56"/>
        <v>23.458333333333332</v>
      </c>
      <c r="K611" s="156"/>
      <c r="L611" s="157"/>
      <c r="M611" s="158"/>
      <c r="N611" s="159"/>
      <c r="O611" s="132">
        <v>1</v>
      </c>
      <c r="P611" s="140">
        <f>O598</f>
        <v>10</v>
      </c>
      <c r="Q611" s="134">
        <f t="shared" si="57"/>
        <v>10</v>
      </c>
      <c r="R611" s="135">
        <v>1</v>
      </c>
      <c r="S611" s="141">
        <f>R598</f>
        <v>10</v>
      </c>
      <c r="T611" s="134">
        <f t="shared" si="58"/>
        <v>10</v>
      </c>
      <c r="U611" s="137">
        <v>1</v>
      </c>
      <c r="V611" s="140">
        <f>U598</f>
        <v>10</v>
      </c>
      <c r="W611" s="134">
        <f t="shared" si="59"/>
        <v>10</v>
      </c>
      <c r="X611" s="138"/>
      <c r="Y611" s="139"/>
      <c r="Z611" s="558">
        <f t="shared" si="55"/>
        <v>1030</v>
      </c>
      <c r="AA611" s="559"/>
    </row>
    <row r="612" spans="1:27" ht="58" customHeight="1">
      <c r="A612" s="206"/>
      <c r="B612" s="405"/>
      <c r="C612" s="404">
        <v>43676</v>
      </c>
      <c r="D612" s="126">
        <v>1000</v>
      </c>
      <c r="E612" s="127" t="s">
        <v>67</v>
      </c>
      <c r="F612" s="502">
        <v>0.25</v>
      </c>
      <c r="G612" s="503"/>
      <c r="H612" s="502">
        <v>0.91666666666666663</v>
      </c>
      <c r="I612" s="504">
        <f t="shared" si="60"/>
        <v>24.666666666666668</v>
      </c>
      <c r="J612" s="505">
        <f t="shared" si="56"/>
        <v>23.291666666666668</v>
      </c>
      <c r="K612" s="156"/>
      <c r="L612" s="157"/>
      <c r="M612" s="158"/>
      <c r="N612" s="159"/>
      <c r="O612" s="132">
        <v>1</v>
      </c>
      <c r="P612" s="140">
        <f>O598</f>
        <v>10</v>
      </c>
      <c r="Q612" s="134">
        <f t="shared" si="57"/>
        <v>10</v>
      </c>
      <c r="R612" s="135">
        <v>1</v>
      </c>
      <c r="S612" s="141">
        <f>R598</f>
        <v>10</v>
      </c>
      <c r="T612" s="134">
        <f t="shared" si="58"/>
        <v>10</v>
      </c>
      <c r="U612" s="137">
        <v>1</v>
      </c>
      <c r="V612" s="140">
        <f>U598</f>
        <v>10</v>
      </c>
      <c r="W612" s="134">
        <f t="shared" si="59"/>
        <v>10</v>
      </c>
      <c r="X612" s="138"/>
      <c r="Y612" s="139"/>
      <c r="Z612" s="558">
        <f t="shared" si="55"/>
        <v>1030</v>
      </c>
      <c r="AA612" s="559"/>
    </row>
    <row r="613" spans="1:27" ht="58" customHeight="1">
      <c r="A613" s="206"/>
      <c r="B613" s="405"/>
      <c r="C613" s="404">
        <v>43677</v>
      </c>
      <c r="D613" s="126">
        <v>1000</v>
      </c>
      <c r="E613" s="127" t="s">
        <v>67</v>
      </c>
      <c r="F613" s="502">
        <v>0.20833333333333334</v>
      </c>
      <c r="G613" s="503">
        <v>4.1666666666666664E-2</v>
      </c>
      <c r="H613" s="502">
        <v>0.91666666666666663</v>
      </c>
      <c r="I613" s="504">
        <f t="shared" si="60"/>
        <v>24.75</v>
      </c>
      <c r="J613" s="505">
        <f t="shared" si="56"/>
        <v>23.375</v>
      </c>
      <c r="K613" s="156"/>
      <c r="L613" s="157"/>
      <c r="M613" s="158"/>
      <c r="N613" s="159"/>
      <c r="O613" s="132">
        <v>1</v>
      </c>
      <c r="P613" s="140">
        <f>O598</f>
        <v>10</v>
      </c>
      <c r="Q613" s="134">
        <f t="shared" si="57"/>
        <v>10</v>
      </c>
      <c r="R613" s="135">
        <v>1</v>
      </c>
      <c r="S613" s="141">
        <f>R598</f>
        <v>10</v>
      </c>
      <c r="T613" s="134">
        <f t="shared" si="58"/>
        <v>10</v>
      </c>
      <c r="U613" s="137">
        <v>1</v>
      </c>
      <c r="V613" s="140">
        <f>U598</f>
        <v>10</v>
      </c>
      <c r="W613" s="134">
        <f t="shared" si="59"/>
        <v>10</v>
      </c>
      <c r="X613" s="138"/>
      <c r="Y613" s="139"/>
      <c r="Z613" s="558">
        <f t="shared" si="55"/>
        <v>1030</v>
      </c>
      <c r="AA613" s="559"/>
    </row>
    <row r="614" spans="1:27" ht="58" customHeight="1">
      <c r="A614" s="206"/>
      <c r="B614" s="405"/>
      <c r="C614" s="404">
        <v>43678</v>
      </c>
      <c r="D614" s="126"/>
      <c r="E614" s="127" t="s">
        <v>67</v>
      </c>
      <c r="F614" s="502">
        <v>0.29166666666666669</v>
      </c>
      <c r="G614" s="503"/>
      <c r="H614" s="502">
        <v>0.79166666666666663</v>
      </c>
      <c r="I614" s="504">
        <f t="shared" si="60"/>
        <v>24.5</v>
      </c>
      <c r="J614" s="505">
        <f t="shared" si="56"/>
        <v>23.458333333333332</v>
      </c>
      <c r="K614" s="156"/>
      <c r="L614" s="157"/>
      <c r="M614" s="158"/>
      <c r="N614" s="159"/>
      <c r="O614" s="132">
        <v>1</v>
      </c>
      <c r="P614" s="140">
        <f>O598</f>
        <v>10</v>
      </c>
      <c r="Q614" s="134">
        <f t="shared" si="57"/>
        <v>10</v>
      </c>
      <c r="R614" s="135">
        <v>1</v>
      </c>
      <c r="S614" s="141">
        <f>R598</f>
        <v>10</v>
      </c>
      <c r="T614" s="134">
        <f t="shared" si="58"/>
        <v>10</v>
      </c>
      <c r="U614" s="137">
        <v>1</v>
      </c>
      <c r="V614" s="140">
        <f>U598</f>
        <v>10</v>
      </c>
      <c r="W614" s="134">
        <f t="shared" si="59"/>
        <v>10</v>
      </c>
      <c r="X614" s="138"/>
      <c r="Y614" s="139"/>
      <c r="Z614" s="558">
        <f t="shared" si="55"/>
        <v>30</v>
      </c>
      <c r="AA614" s="559"/>
    </row>
    <row r="615" spans="1:27" ht="58" customHeight="1">
      <c r="A615" s="206"/>
      <c r="B615" s="405"/>
      <c r="C615" s="404">
        <v>43679</v>
      </c>
      <c r="D615" s="126"/>
      <c r="E615" s="127" t="s">
        <v>67</v>
      </c>
      <c r="F615" s="502">
        <v>0.25</v>
      </c>
      <c r="G615" s="503"/>
      <c r="H615" s="502">
        <v>0.91666666666666663</v>
      </c>
      <c r="I615" s="504">
        <f t="shared" si="60"/>
        <v>24.666666666666668</v>
      </c>
      <c r="J615" s="505">
        <f t="shared" si="56"/>
        <v>23.291666666666668</v>
      </c>
      <c r="K615" s="156"/>
      <c r="L615" s="157"/>
      <c r="M615" s="158"/>
      <c r="N615" s="159"/>
      <c r="O615" s="132">
        <v>1</v>
      </c>
      <c r="P615" s="140">
        <f>O598</f>
        <v>10</v>
      </c>
      <c r="Q615" s="134">
        <f t="shared" si="57"/>
        <v>10</v>
      </c>
      <c r="R615" s="135">
        <v>1</v>
      </c>
      <c r="S615" s="141">
        <f>R598</f>
        <v>10</v>
      </c>
      <c r="T615" s="134">
        <f t="shared" si="58"/>
        <v>10</v>
      </c>
      <c r="U615" s="137">
        <v>1</v>
      </c>
      <c r="V615" s="140">
        <f>U598</f>
        <v>10</v>
      </c>
      <c r="W615" s="134">
        <f t="shared" si="59"/>
        <v>10</v>
      </c>
      <c r="X615" s="138"/>
      <c r="Y615" s="139"/>
      <c r="Z615" s="558">
        <f t="shared" si="55"/>
        <v>30</v>
      </c>
      <c r="AA615" s="559"/>
    </row>
    <row r="616" spans="1:27" ht="58" customHeight="1">
      <c r="A616" s="206"/>
      <c r="B616" s="405"/>
      <c r="C616" s="404">
        <v>43680</v>
      </c>
      <c r="D616" s="126"/>
      <c r="E616" s="127" t="s">
        <v>67</v>
      </c>
      <c r="F616" s="502">
        <v>0.20833333333333334</v>
      </c>
      <c r="G616" s="503">
        <v>4.1666666666666664E-2</v>
      </c>
      <c r="H616" s="502">
        <v>0.91666666666666663</v>
      </c>
      <c r="I616" s="504">
        <f t="shared" si="60"/>
        <v>24.75</v>
      </c>
      <c r="J616" s="505">
        <f t="shared" si="56"/>
        <v>23.25</v>
      </c>
      <c r="K616" s="156"/>
      <c r="L616" s="157"/>
      <c r="M616" s="158"/>
      <c r="N616" s="159"/>
      <c r="O616" s="132">
        <v>1</v>
      </c>
      <c r="P616" s="140">
        <f>O598</f>
        <v>10</v>
      </c>
      <c r="Q616" s="134">
        <f t="shared" si="57"/>
        <v>10</v>
      </c>
      <c r="R616" s="135">
        <v>1</v>
      </c>
      <c r="S616" s="141">
        <f>R598</f>
        <v>10</v>
      </c>
      <c r="T616" s="134">
        <f t="shared" si="58"/>
        <v>10</v>
      </c>
      <c r="U616" s="137">
        <v>1</v>
      </c>
      <c r="V616" s="140">
        <f>U598</f>
        <v>10</v>
      </c>
      <c r="W616" s="134">
        <f t="shared" si="59"/>
        <v>10</v>
      </c>
      <c r="X616" s="138"/>
      <c r="Y616" s="139"/>
      <c r="Z616" s="558">
        <f t="shared" si="55"/>
        <v>30</v>
      </c>
      <c r="AA616" s="559"/>
    </row>
    <row r="617" spans="1:27" ht="58" customHeight="1">
      <c r="A617" s="206"/>
      <c r="B617" s="405"/>
      <c r="C617" s="404">
        <v>43681</v>
      </c>
      <c r="D617" s="126"/>
      <c r="E617" s="127" t="s">
        <v>67</v>
      </c>
      <c r="F617" s="502">
        <v>0.16666666666666666</v>
      </c>
      <c r="G617" s="503"/>
      <c r="H617" s="502">
        <v>0.83333333333333337</v>
      </c>
      <c r="I617" s="504">
        <f t="shared" si="60"/>
        <v>24.666666666666668</v>
      </c>
      <c r="J617" s="505" t="str">
        <f t="shared" si="56"/>
        <v>00:00</v>
      </c>
      <c r="K617" s="156"/>
      <c r="L617" s="157"/>
      <c r="M617" s="158"/>
      <c r="N617" s="159"/>
      <c r="O617" s="132">
        <v>1</v>
      </c>
      <c r="P617" s="140">
        <f>O598</f>
        <v>10</v>
      </c>
      <c r="Q617" s="134">
        <f t="shared" si="57"/>
        <v>10</v>
      </c>
      <c r="R617" s="135">
        <v>1</v>
      </c>
      <c r="S617" s="141">
        <f>R598</f>
        <v>10</v>
      </c>
      <c r="T617" s="134">
        <f t="shared" si="58"/>
        <v>10</v>
      </c>
      <c r="U617" s="137">
        <v>1</v>
      </c>
      <c r="V617" s="140">
        <f>U598</f>
        <v>10</v>
      </c>
      <c r="W617" s="134">
        <f t="shared" si="59"/>
        <v>10</v>
      </c>
      <c r="X617" s="138"/>
      <c r="Y617" s="139"/>
      <c r="Z617" s="558">
        <f t="shared" si="55"/>
        <v>30</v>
      </c>
      <c r="AA617" s="559"/>
    </row>
    <row r="618" spans="1:27" ht="58" customHeight="1" thickBot="1">
      <c r="A618" s="206"/>
      <c r="B618" s="403"/>
      <c r="C618" s="404">
        <v>43682</v>
      </c>
      <c r="D618" s="126"/>
      <c r="E618" s="127" t="s">
        <v>67</v>
      </c>
      <c r="F618" s="498" t="s">
        <v>69</v>
      </c>
      <c r="G618" s="499"/>
      <c r="H618" s="498"/>
      <c r="I618" s="500" t="str">
        <f t="shared" si="60"/>
        <v>00:00</v>
      </c>
      <c r="J618" s="501"/>
      <c r="K618" s="128"/>
      <c r="L618" s="129"/>
      <c r="M618" s="130"/>
      <c r="N618" s="131"/>
      <c r="O618" s="132">
        <v>1</v>
      </c>
      <c r="P618" s="133">
        <f>O598</f>
        <v>10</v>
      </c>
      <c r="Q618" s="134">
        <f t="shared" si="57"/>
        <v>10</v>
      </c>
      <c r="R618" s="135">
        <v>1</v>
      </c>
      <c r="S618" s="136">
        <f>R598</f>
        <v>10</v>
      </c>
      <c r="T618" s="134">
        <f t="shared" si="58"/>
        <v>10</v>
      </c>
      <c r="U618" s="224"/>
      <c r="V618" s="204"/>
      <c r="W618" s="205"/>
      <c r="X618" s="138"/>
      <c r="Y618" s="139"/>
      <c r="Z618" s="560">
        <f t="shared" si="55"/>
        <v>20</v>
      </c>
      <c r="AA618" s="561"/>
    </row>
    <row r="619" spans="1:27" ht="9" customHeight="1">
      <c r="A619" s="206"/>
      <c r="B619" s="207"/>
      <c r="C619" s="207"/>
      <c r="D619" s="208"/>
      <c r="E619" s="208"/>
      <c r="F619" s="209" t="s">
        <v>37</v>
      </c>
      <c r="G619" s="210"/>
      <c r="H619" s="210"/>
      <c r="I619" s="211"/>
      <c r="J619" s="210"/>
      <c r="K619" s="212"/>
      <c r="L619" s="212"/>
      <c r="M619" s="212"/>
      <c r="N619" s="212"/>
      <c r="O619" s="212"/>
      <c r="P619" s="212"/>
      <c r="Q619" s="208"/>
      <c r="R619" s="691"/>
      <c r="S619" s="212"/>
      <c r="T619" s="208"/>
      <c r="U619" s="213">
        <v>1</v>
      </c>
      <c r="V619" s="212"/>
      <c r="W619" s="211"/>
      <c r="X619" s="211"/>
      <c r="Y619" s="214"/>
      <c r="Z619" s="508"/>
      <c r="AA619" s="246"/>
    </row>
    <row r="620" spans="1:27" ht="17" customHeight="1">
      <c r="A620" s="206"/>
      <c r="B620" s="216"/>
      <c r="C620" s="216"/>
      <c r="D620" s="216"/>
      <c r="E620" s="216"/>
      <c r="F620" s="217"/>
      <c r="G620" s="217"/>
      <c r="H620" s="217"/>
      <c r="I620" s="218"/>
      <c r="J620" s="217"/>
      <c r="K620" s="216"/>
      <c r="L620" s="216"/>
      <c r="M620" s="216"/>
      <c r="N620" s="216"/>
      <c r="O620" s="216"/>
      <c r="P620" s="216"/>
      <c r="Q620" s="216"/>
      <c r="R620" s="219"/>
      <c r="S620" s="216"/>
      <c r="T620" s="216"/>
      <c r="U620" s="219"/>
      <c r="V620" s="216"/>
      <c r="W620" s="220"/>
      <c r="X620" s="220"/>
      <c r="Y620" s="221"/>
      <c r="Z620" s="508"/>
      <c r="AA620" s="246"/>
    </row>
    <row r="621" spans="1:27" ht="65" customHeight="1">
      <c r="A621" s="206"/>
      <c r="C621" s="520" t="s">
        <v>38</v>
      </c>
      <c r="D621" s="142">
        <f>SUM(D604:D618)</f>
        <v>10000</v>
      </c>
      <c r="E621" s="98"/>
      <c r="F621" s="99" t="s">
        <v>37</v>
      </c>
      <c r="G621" s="97"/>
      <c r="H621" s="97"/>
      <c r="I621" s="96"/>
      <c r="J621" s="520" t="s">
        <v>38</v>
      </c>
      <c r="K621" s="143">
        <f>SUM(K604:K618)</f>
        <v>10</v>
      </c>
      <c r="L621" s="143">
        <f>SUM(L604:L618)</f>
        <v>10</v>
      </c>
      <c r="M621" s="143">
        <f>SUM(M604:M618)</f>
        <v>10</v>
      </c>
      <c r="N621" s="146">
        <f>SUM(N604:N618)</f>
        <v>10</v>
      </c>
      <c r="O621" s="147">
        <f>SUM(O604:O618)</f>
        <v>15</v>
      </c>
      <c r="P621" s="148"/>
      <c r="Q621" s="134">
        <f>SUM(Q604:Q618)</f>
        <v>150</v>
      </c>
      <c r="R621" s="147">
        <f>SUM(R604:R618)</f>
        <v>15</v>
      </c>
      <c r="S621" s="148"/>
      <c r="T621" s="149">
        <f>SUM(T604:T618)</f>
        <v>150</v>
      </c>
      <c r="U621" s="160">
        <f>SUM(U604:U618)</f>
        <v>14</v>
      </c>
      <c r="V621" s="148"/>
      <c r="W621" s="151">
        <f>SUM(SUM(W604:W618))</f>
        <v>140</v>
      </c>
      <c r="X621" s="100"/>
      <c r="Y621" s="520" t="s">
        <v>47</v>
      </c>
      <c r="Z621" s="562">
        <f>SUM(Z604:Z618)</f>
        <v>10460</v>
      </c>
      <c r="AA621" s="563"/>
    </row>
    <row r="622" spans="1:27" ht="17" customHeight="1">
      <c r="A622" s="206"/>
      <c r="B622" s="222"/>
      <c r="C622" s="81"/>
      <c r="D622" s="101"/>
      <c r="E622" s="101"/>
      <c r="F622" s="102"/>
      <c r="G622" s="102"/>
      <c r="H622" s="102"/>
      <c r="I622" s="103"/>
      <c r="J622" s="102"/>
      <c r="K622" s="101"/>
      <c r="L622" s="101"/>
      <c r="M622" s="101"/>
      <c r="N622" s="101"/>
      <c r="O622" s="101"/>
      <c r="P622" s="101"/>
      <c r="Q622" s="101"/>
      <c r="R622" s="101"/>
      <c r="S622" s="101"/>
      <c r="T622" s="103"/>
      <c r="U622" s="101"/>
      <c r="V622" s="101"/>
      <c r="W622" s="104"/>
      <c r="X622" s="104"/>
      <c r="Y622" s="152"/>
      <c r="Z622" s="506"/>
      <c r="AA622" s="246"/>
    </row>
    <row r="623" spans="1:27" ht="65" customHeight="1">
      <c r="A623" s="206"/>
      <c r="B623" s="222"/>
      <c r="C623" s="82"/>
      <c r="D623" s="101"/>
      <c r="E623" s="101"/>
      <c r="F623" s="102"/>
      <c r="G623" s="102"/>
      <c r="H623" s="102"/>
      <c r="I623" s="103"/>
      <c r="J623" s="102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4"/>
      <c r="X623" s="104"/>
      <c r="Y623" s="519" t="s">
        <v>5</v>
      </c>
      <c r="Z623" s="562">
        <f>IF(U586="sem retenção","0,00 €",Z621*U586)</f>
        <v>1046</v>
      </c>
      <c r="AA623" s="563"/>
    </row>
    <row r="624" spans="1:27" ht="17" customHeight="1">
      <c r="A624" s="206"/>
      <c r="B624" s="222"/>
      <c r="C624" s="82"/>
      <c r="D624" s="101"/>
      <c r="E624" s="101"/>
      <c r="F624" s="102"/>
      <c r="G624" s="102"/>
      <c r="H624" s="102"/>
      <c r="I624" s="103"/>
      <c r="J624" s="102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4"/>
      <c r="X624" s="104"/>
      <c r="Y624" s="170"/>
      <c r="Z624" s="507"/>
      <c r="AA624" s="246"/>
    </row>
    <row r="625" spans="1:27" ht="65" customHeight="1">
      <c r="A625" s="206"/>
      <c r="B625" s="222"/>
      <c r="C625" s="82"/>
      <c r="D625" s="101"/>
      <c r="E625" s="101"/>
      <c r="F625" s="102"/>
      <c r="G625" s="102"/>
      <c r="H625" s="102"/>
      <c r="I625" s="103"/>
      <c r="J625" s="102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4"/>
      <c r="X625" s="104"/>
      <c r="Y625" s="519" t="s">
        <v>6</v>
      </c>
      <c r="Z625" s="562">
        <f>IF(U588="isento","0,00 €",Z621*U588)</f>
        <v>1046</v>
      </c>
      <c r="AA625" s="563"/>
    </row>
    <row r="626" spans="1:27" ht="17" customHeight="1">
      <c r="A626" s="206"/>
      <c r="B626" s="222"/>
      <c r="C626" s="82"/>
      <c r="D626" s="101"/>
      <c r="E626" s="101"/>
      <c r="F626" s="102"/>
      <c r="G626" s="102"/>
      <c r="H626" s="102"/>
      <c r="I626" s="103"/>
      <c r="J626" s="102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4"/>
      <c r="X626" s="104"/>
      <c r="Y626" s="170"/>
      <c r="Z626" s="507"/>
      <c r="AA626" s="246"/>
    </row>
    <row r="627" spans="1:27" ht="65" customHeight="1">
      <c r="A627" s="206"/>
      <c r="B627" s="216"/>
      <c r="C627" s="83"/>
      <c r="D627" s="105"/>
      <c r="E627" s="105"/>
      <c r="F627" s="106"/>
      <c r="G627" s="107"/>
      <c r="H627" s="106"/>
      <c r="I627" s="108"/>
      <c r="J627" s="106"/>
      <c r="K627" s="109"/>
      <c r="L627" s="109"/>
      <c r="M627" s="109"/>
      <c r="N627" s="106"/>
      <c r="O627" s="106"/>
      <c r="P627" s="106"/>
      <c r="Q627" s="110"/>
      <c r="R627" s="110"/>
      <c r="S627" s="110"/>
      <c r="T627" s="110"/>
      <c r="U627" s="110"/>
      <c r="V627" s="110"/>
      <c r="W627" s="104"/>
      <c r="X627" s="104"/>
      <c r="Y627" s="520" t="s">
        <v>46</v>
      </c>
      <c r="Z627" s="556">
        <f>Z621-Z623+Z625</f>
        <v>10460</v>
      </c>
      <c r="AA627" s="557"/>
    </row>
  </sheetData>
  <sheetProtection algorithmName="SHA-512" hashValue="IrQfBWGH+eNRyxEaFjY+Sx0r+D7ydwo3ymm5FNKyL5BtskMXxEg3Sv8Omjo1CLGe2hKxNbV+X9ErORCW7UhY0g==" saltValue="hL73o9r+X+MJHAlranUEuQ==" spinCount="100000" sheet="1" scenarios="1"/>
  <mergeCells count="677">
    <mergeCell ref="Q4:AA4"/>
    <mergeCell ref="Y81:Y82"/>
    <mergeCell ref="Z81:AA81"/>
    <mergeCell ref="Z82:AA82"/>
    <mergeCell ref="Z84:AA84"/>
    <mergeCell ref="Z85:AA85"/>
    <mergeCell ref="Z86:AA86"/>
    <mergeCell ref="Z87:AA87"/>
    <mergeCell ref="Z88:AA88"/>
    <mergeCell ref="S10:U10"/>
    <mergeCell ref="V10:AA10"/>
    <mergeCell ref="Z41:AA41"/>
    <mergeCell ref="Z39:AA39"/>
    <mergeCell ref="Z37:AA37"/>
    <mergeCell ref="Z35:AA35"/>
    <mergeCell ref="Z33:AA33"/>
    <mergeCell ref="Z31:AA31"/>
    <mergeCell ref="X41:Y41"/>
    <mergeCell ref="T39:V39"/>
    <mergeCell ref="T41:V41"/>
    <mergeCell ref="X29:Y29"/>
    <mergeCell ref="X31:Y31"/>
    <mergeCell ref="X33:Y33"/>
    <mergeCell ref="X35:Y35"/>
    <mergeCell ref="Z89:AA89"/>
    <mergeCell ref="Z105:AA105"/>
    <mergeCell ref="Z107:AA107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101:AA101"/>
    <mergeCell ref="Z103:AA103"/>
    <mergeCell ref="Z90:AA90"/>
    <mergeCell ref="B31:C31"/>
    <mergeCell ref="B33:C33"/>
    <mergeCell ref="Q27:S27"/>
    <mergeCell ref="Q29:S29"/>
    <mergeCell ref="Q31:S31"/>
    <mergeCell ref="Q33:S33"/>
    <mergeCell ref="Q35:S35"/>
    <mergeCell ref="D41:F41"/>
    <mergeCell ref="D37:F37"/>
    <mergeCell ref="Q37:S37"/>
    <mergeCell ref="B35:C35"/>
    <mergeCell ref="B37:C37"/>
    <mergeCell ref="B39:C39"/>
    <mergeCell ref="B41:C41"/>
    <mergeCell ref="N39:P39"/>
    <mergeCell ref="N41:P41"/>
    <mergeCell ref="Q39:S39"/>
    <mergeCell ref="Q41:S41"/>
    <mergeCell ref="N35:P35"/>
    <mergeCell ref="N37:P37"/>
    <mergeCell ref="D10:F10"/>
    <mergeCell ref="D39:F39"/>
    <mergeCell ref="D21:F21"/>
    <mergeCell ref="D12:F12"/>
    <mergeCell ref="S12:U12"/>
    <mergeCell ref="V12:AA12"/>
    <mergeCell ref="B10:C10"/>
    <mergeCell ref="B25:C25"/>
    <mergeCell ref="B27:C27"/>
    <mergeCell ref="B29:C29"/>
    <mergeCell ref="D14:F14"/>
    <mergeCell ref="S14:U14"/>
    <mergeCell ref="B21:C21"/>
    <mergeCell ref="B23:C23"/>
    <mergeCell ref="D23:F23"/>
    <mergeCell ref="Z23:AA23"/>
    <mergeCell ref="Z29:AA29"/>
    <mergeCell ref="Z27:AA27"/>
    <mergeCell ref="Z25:AA25"/>
    <mergeCell ref="X23:Y23"/>
    <mergeCell ref="X21:Y21"/>
    <mergeCell ref="Z21:AA21"/>
    <mergeCell ref="T37:V37"/>
    <mergeCell ref="N33:P33"/>
    <mergeCell ref="D8:F8"/>
    <mergeCell ref="T8:V8"/>
    <mergeCell ref="D33:F33"/>
    <mergeCell ref="D35:F35"/>
    <mergeCell ref="I77:J77"/>
    <mergeCell ref="I76:J76"/>
    <mergeCell ref="I78:J78"/>
    <mergeCell ref="D25:F25"/>
    <mergeCell ref="D27:F27"/>
    <mergeCell ref="D29:F29"/>
    <mergeCell ref="D31:F31"/>
    <mergeCell ref="Q23:S23"/>
    <mergeCell ref="Q25:S25"/>
    <mergeCell ref="V14:AA14"/>
    <mergeCell ref="W8:AA8"/>
    <mergeCell ref="Z20:AA20"/>
    <mergeCell ref="X20:Y20"/>
    <mergeCell ref="H20:I20"/>
    <mergeCell ref="X25:Y25"/>
    <mergeCell ref="X27:Y27"/>
    <mergeCell ref="X37:Y37"/>
    <mergeCell ref="X39:Y39"/>
    <mergeCell ref="T33:V33"/>
    <mergeCell ref="T35:V35"/>
    <mergeCell ref="B544:C544"/>
    <mergeCell ref="U539:W539"/>
    <mergeCell ref="U540:W540"/>
    <mergeCell ref="I598:J598"/>
    <mergeCell ref="O598:Q598"/>
    <mergeCell ref="R598:T598"/>
    <mergeCell ref="B601:C601"/>
    <mergeCell ref="F601:H601"/>
    <mergeCell ref="I601:J601"/>
    <mergeCell ref="O601:Q601"/>
    <mergeCell ref="R601:T601"/>
    <mergeCell ref="U598:W598"/>
    <mergeCell ref="U601:W601"/>
    <mergeCell ref="I541:J541"/>
    <mergeCell ref="O541:Q541"/>
    <mergeCell ref="R541:T541"/>
    <mergeCell ref="I539:J539"/>
    <mergeCell ref="O539:Q539"/>
    <mergeCell ref="R539:T539"/>
    <mergeCell ref="I540:J540"/>
    <mergeCell ref="O540:Q540"/>
    <mergeCell ref="R540:T540"/>
    <mergeCell ref="B586:C586"/>
    <mergeCell ref="G586:M586"/>
    <mergeCell ref="N20:P20"/>
    <mergeCell ref="Q20:S20"/>
    <mergeCell ref="T20:V20"/>
    <mergeCell ref="N21:P21"/>
    <mergeCell ref="Q21:S21"/>
    <mergeCell ref="T21:V21"/>
    <mergeCell ref="T23:V23"/>
    <mergeCell ref="T29:V29"/>
    <mergeCell ref="T31:V31"/>
    <mergeCell ref="T25:V25"/>
    <mergeCell ref="T27:V27"/>
    <mergeCell ref="N23:P23"/>
    <mergeCell ref="N25:P25"/>
    <mergeCell ref="N27:P27"/>
    <mergeCell ref="N29:P29"/>
    <mergeCell ref="N31:P31"/>
    <mergeCell ref="B81:C81"/>
    <mergeCell ref="G123:M123"/>
    <mergeCell ref="R123:T123"/>
    <mergeCell ref="I133:J133"/>
    <mergeCell ref="O133:Q133"/>
    <mergeCell ref="R133:T133"/>
    <mergeCell ref="G181:M181"/>
    <mergeCell ref="R181:T181"/>
    <mergeCell ref="R77:T77"/>
    <mergeCell ref="R78:T78"/>
    <mergeCell ref="R81:T81"/>
    <mergeCell ref="O81:Q81"/>
    <mergeCell ref="B121:C121"/>
    <mergeCell ref="I131:J131"/>
    <mergeCell ref="O131:Q131"/>
    <mergeCell ref="R131:T131"/>
    <mergeCell ref="B179:C179"/>
    <mergeCell ref="G179:M179"/>
    <mergeCell ref="R179:T179"/>
    <mergeCell ref="O77:Q77"/>
    <mergeCell ref="O78:Q78"/>
    <mergeCell ref="U76:W76"/>
    <mergeCell ref="R76:T76"/>
    <mergeCell ref="U77:W77"/>
    <mergeCell ref="U78:W78"/>
    <mergeCell ref="U123:W123"/>
    <mergeCell ref="G125:M125"/>
    <mergeCell ref="R125:T125"/>
    <mergeCell ref="F81:H81"/>
    <mergeCell ref="I81:J81"/>
    <mergeCell ref="U81:W81"/>
    <mergeCell ref="G115:M115"/>
    <mergeCell ref="R115:T115"/>
    <mergeCell ref="U115:W115"/>
    <mergeCell ref="G117:M117"/>
    <mergeCell ref="G119:M119"/>
    <mergeCell ref="U119:W119"/>
    <mergeCell ref="G121:M121"/>
    <mergeCell ref="R121:T121"/>
    <mergeCell ref="U121:W121"/>
    <mergeCell ref="U125:W125"/>
    <mergeCell ref="O76:Q76"/>
    <mergeCell ref="G60:M60"/>
    <mergeCell ref="G62:M62"/>
    <mergeCell ref="G64:M64"/>
    <mergeCell ref="G66:M66"/>
    <mergeCell ref="G68:M68"/>
    <mergeCell ref="G70:M70"/>
    <mergeCell ref="B66:C66"/>
    <mergeCell ref="U60:W60"/>
    <mergeCell ref="R60:T60"/>
    <mergeCell ref="U64:W64"/>
    <mergeCell ref="U66:W66"/>
    <mergeCell ref="R68:T68"/>
    <mergeCell ref="R70:T70"/>
    <mergeCell ref="U68:W68"/>
    <mergeCell ref="U70:W70"/>
    <mergeCell ref="R66:T66"/>
    <mergeCell ref="U131:W131"/>
    <mergeCell ref="I132:J132"/>
    <mergeCell ref="O132:Q132"/>
    <mergeCell ref="R132:T132"/>
    <mergeCell ref="U132:W132"/>
    <mergeCell ref="U133:W133"/>
    <mergeCell ref="B136:C136"/>
    <mergeCell ref="F136:H136"/>
    <mergeCell ref="I136:J136"/>
    <mergeCell ref="O136:Q136"/>
    <mergeCell ref="R136:T136"/>
    <mergeCell ref="U136:W136"/>
    <mergeCell ref="Y136:Y137"/>
    <mergeCell ref="Z136:AA136"/>
    <mergeCell ref="Z137:AA137"/>
    <mergeCell ref="Z139:AA139"/>
    <mergeCell ref="Z140:AA140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  <mergeCell ref="Z152:AA152"/>
    <mergeCell ref="Z153:AA153"/>
    <mergeCell ref="Z156:AA156"/>
    <mergeCell ref="Z158:AA158"/>
    <mergeCell ref="Z160:AA160"/>
    <mergeCell ref="Z162:AA162"/>
    <mergeCell ref="G173:M173"/>
    <mergeCell ref="R173:T173"/>
    <mergeCell ref="U173:W173"/>
    <mergeCell ref="G175:M175"/>
    <mergeCell ref="G177:M177"/>
    <mergeCell ref="U177:W177"/>
    <mergeCell ref="U179:W179"/>
    <mergeCell ref="U181:W181"/>
    <mergeCell ref="G183:M183"/>
    <mergeCell ref="R183:T183"/>
    <mergeCell ref="U183:W183"/>
    <mergeCell ref="I189:J189"/>
    <mergeCell ref="O189:Q189"/>
    <mergeCell ref="R189:T189"/>
    <mergeCell ref="U189:W189"/>
    <mergeCell ref="I190:J190"/>
    <mergeCell ref="O190:Q190"/>
    <mergeCell ref="R190:T190"/>
    <mergeCell ref="U190:W190"/>
    <mergeCell ref="U191:W191"/>
    <mergeCell ref="B194:C194"/>
    <mergeCell ref="F194:H194"/>
    <mergeCell ref="I194:J194"/>
    <mergeCell ref="O194:Q194"/>
    <mergeCell ref="R194:T194"/>
    <mergeCell ref="U194:W194"/>
    <mergeCell ref="Y194:Y195"/>
    <mergeCell ref="Z194:AA194"/>
    <mergeCell ref="Z195:AA195"/>
    <mergeCell ref="I191:J191"/>
    <mergeCell ref="O191:Q191"/>
    <mergeCell ref="R191:T191"/>
    <mergeCell ref="Z197:AA197"/>
    <mergeCell ref="Z198:AA198"/>
    <mergeCell ref="Z199:AA199"/>
    <mergeCell ref="Z200:AA200"/>
    <mergeCell ref="Z201:AA201"/>
    <mergeCell ref="Z202:AA202"/>
    <mergeCell ref="Z203:AA203"/>
    <mergeCell ref="Z204:AA204"/>
    <mergeCell ref="Z205:AA205"/>
    <mergeCell ref="Z206:AA206"/>
    <mergeCell ref="Z207:AA207"/>
    <mergeCell ref="Z208:AA208"/>
    <mergeCell ref="Z209:AA209"/>
    <mergeCell ref="Z210:AA210"/>
    <mergeCell ref="Z211:AA211"/>
    <mergeCell ref="Z214:AA214"/>
    <mergeCell ref="Z216:AA216"/>
    <mergeCell ref="Z218:AA218"/>
    <mergeCell ref="Z220:AA220"/>
    <mergeCell ref="G233:M233"/>
    <mergeCell ref="R233:T233"/>
    <mergeCell ref="U233:W233"/>
    <mergeCell ref="G235:M235"/>
    <mergeCell ref="G237:M237"/>
    <mergeCell ref="U237:W237"/>
    <mergeCell ref="B239:C239"/>
    <mergeCell ref="G239:M239"/>
    <mergeCell ref="R239:T239"/>
    <mergeCell ref="U239:W239"/>
    <mergeCell ref="U241:W241"/>
    <mergeCell ref="G243:M243"/>
    <mergeCell ref="R243:T243"/>
    <mergeCell ref="U243:W243"/>
    <mergeCell ref="I249:J249"/>
    <mergeCell ref="O249:Q249"/>
    <mergeCell ref="R249:T249"/>
    <mergeCell ref="U249:W249"/>
    <mergeCell ref="I250:J250"/>
    <mergeCell ref="O250:Q250"/>
    <mergeCell ref="R250:T250"/>
    <mergeCell ref="U250:W250"/>
    <mergeCell ref="G241:M241"/>
    <mergeCell ref="R241:T241"/>
    <mergeCell ref="R251:T251"/>
    <mergeCell ref="U251:W251"/>
    <mergeCell ref="B254:C254"/>
    <mergeCell ref="F254:H254"/>
    <mergeCell ref="I254:J254"/>
    <mergeCell ref="O254:Q254"/>
    <mergeCell ref="R254:T254"/>
    <mergeCell ref="U254:W254"/>
    <mergeCell ref="Y254:Y255"/>
    <mergeCell ref="I251:J251"/>
    <mergeCell ref="O251:Q251"/>
    <mergeCell ref="Z254:AA254"/>
    <mergeCell ref="Z255:AA255"/>
    <mergeCell ref="Z257:AA257"/>
    <mergeCell ref="Z258:AA258"/>
    <mergeCell ref="Z259:AA259"/>
    <mergeCell ref="Z260:AA260"/>
    <mergeCell ref="Z261:AA261"/>
    <mergeCell ref="Z262:AA262"/>
    <mergeCell ref="Z263:AA263"/>
    <mergeCell ref="Z264:AA264"/>
    <mergeCell ref="Z265:AA265"/>
    <mergeCell ref="Z266:AA266"/>
    <mergeCell ref="Z267:AA267"/>
    <mergeCell ref="Z268:AA268"/>
    <mergeCell ref="Z269:AA269"/>
    <mergeCell ref="Z270:AA270"/>
    <mergeCell ref="Z271:AA271"/>
    <mergeCell ref="Z274:AA274"/>
    <mergeCell ref="Z276:AA276"/>
    <mergeCell ref="Z278:AA278"/>
    <mergeCell ref="Z280:AA280"/>
    <mergeCell ref="G293:M293"/>
    <mergeCell ref="R293:T293"/>
    <mergeCell ref="U293:W293"/>
    <mergeCell ref="G295:M295"/>
    <mergeCell ref="G297:M297"/>
    <mergeCell ref="U297:W297"/>
    <mergeCell ref="B299:C299"/>
    <mergeCell ref="G299:M299"/>
    <mergeCell ref="R299:T299"/>
    <mergeCell ref="U299:W299"/>
    <mergeCell ref="G301:M301"/>
    <mergeCell ref="R301:T301"/>
    <mergeCell ref="U301:W301"/>
    <mergeCell ref="G303:M303"/>
    <mergeCell ref="R303:T303"/>
    <mergeCell ref="U303:W303"/>
    <mergeCell ref="I309:J309"/>
    <mergeCell ref="O309:Q309"/>
    <mergeCell ref="R309:T309"/>
    <mergeCell ref="U309:W309"/>
    <mergeCell ref="I310:J310"/>
    <mergeCell ref="O310:Q310"/>
    <mergeCell ref="R310:T310"/>
    <mergeCell ref="U310:W310"/>
    <mergeCell ref="I311:J311"/>
    <mergeCell ref="O311:Q311"/>
    <mergeCell ref="R311:T311"/>
    <mergeCell ref="U311:W311"/>
    <mergeCell ref="B314:C314"/>
    <mergeCell ref="F314:H314"/>
    <mergeCell ref="I314:J314"/>
    <mergeCell ref="O314:Q314"/>
    <mergeCell ref="R314:T314"/>
    <mergeCell ref="U314:W314"/>
    <mergeCell ref="Y314:Y315"/>
    <mergeCell ref="Z314:AA314"/>
    <mergeCell ref="Z315:AA315"/>
    <mergeCell ref="Z317:AA317"/>
    <mergeCell ref="Z318:AA318"/>
    <mergeCell ref="Z319:AA319"/>
    <mergeCell ref="Z320:AA320"/>
    <mergeCell ref="Z321:AA321"/>
    <mergeCell ref="Z322:AA322"/>
    <mergeCell ref="Z323:AA323"/>
    <mergeCell ref="Z324:AA324"/>
    <mergeCell ref="Z325:AA325"/>
    <mergeCell ref="Z326:AA326"/>
    <mergeCell ref="Z327:AA327"/>
    <mergeCell ref="Z328:AA328"/>
    <mergeCell ref="Z329:AA329"/>
    <mergeCell ref="Z330:AA330"/>
    <mergeCell ref="Z331:AA331"/>
    <mergeCell ref="Z334:AA334"/>
    <mergeCell ref="Z336:AA336"/>
    <mergeCell ref="Z338:AA338"/>
    <mergeCell ref="Z340:AA340"/>
    <mergeCell ref="G352:M352"/>
    <mergeCell ref="R352:T352"/>
    <mergeCell ref="U352:W352"/>
    <mergeCell ref="G354:M354"/>
    <mergeCell ref="G356:M356"/>
    <mergeCell ref="U356:W356"/>
    <mergeCell ref="B358:C358"/>
    <mergeCell ref="G358:M358"/>
    <mergeCell ref="R358:T358"/>
    <mergeCell ref="U358:W358"/>
    <mergeCell ref="G360:M360"/>
    <mergeCell ref="R360:T360"/>
    <mergeCell ref="U360:W360"/>
    <mergeCell ref="G362:M362"/>
    <mergeCell ref="R362:T362"/>
    <mergeCell ref="U362:W362"/>
    <mergeCell ref="I368:J368"/>
    <mergeCell ref="O368:Q368"/>
    <mergeCell ref="R368:T368"/>
    <mergeCell ref="U368:W368"/>
    <mergeCell ref="I369:J369"/>
    <mergeCell ref="O369:Q369"/>
    <mergeCell ref="R369:T369"/>
    <mergeCell ref="U369:W369"/>
    <mergeCell ref="I370:J370"/>
    <mergeCell ref="O370:Q370"/>
    <mergeCell ref="R370:T370"/>
    <mergeCell ref="U370:W370"/>
    <mergeCell ref="B373:C373"/>
    <mergeCell ref="F373:H373"/>
    <mergeCell ref="I373:J373"/>
    <mergeCell ref="O373:Q373"/>
    <mergeCell ref="R373:T373"/>
    <mergeCell ref="U373:W373"/>
    <mergeCell ref="Y373:Y374"/>
    <mergeCell ref="Z373:AA373"/>
    <mergeCell ref="Z374:AA374"/>
    <mergeCell ref="Z376:AA376"/>
    <mergeCell ref="Z377:AA377"/>
    <mergeCell ref="Z378:AA378"/>
    <mergeCell ref="Z379:AA379"/>
    <mergeCell ref="Z380:AA380"/>
    <mergeCell ref="Z381:AA381"/>
    <mergeCell ref="Z382:AA382"/>
    <mergeCell ref="Z383:AA383"/>
    <mergeCell ref="Z384:AA384"/>
    <mergeCell ref="Z385:AA385"/>
    <mergeCell ref="Z386:AA386"/>
    <mergeCell ref="Z387:AA387"/>
    <mergeCell ref="Z388:AA388"/>
    <mergeCell ref="Z389:AA389"/>
    <mergeCell ref="Z390:AA390"/>
    <mergeCell ref="Z393:AA393"/>
    <mergeCell ref="Z395:AA395"/>
    <mergeCell ref="Z397:AA397"/>
    <mergeCell ref="Z399:AA399"/>
    <mergeCell ref="G410:M410"/>
    <mergeCell ref="R410:T410"/>
    <mergeCell ref="U410:W410"/>
    <mergeCell ref="G412:M412"/>
    <mergeCell ref="G414:M414"/>
    <mergeCell ref="U414:W414"/>
    <mergeCell ref="B416:C416"/>
    <mergeCell ref="G416:M416"/>
    <mergeCell ref="R416:T416"/>
    <mergeCell ref="U416:W416"/>
    <mergeCell ref="G418:M418"/>
    <mergeCell ref="R418:T418"/>
    <mergeCell ref="U418:W418"/>
    <mergeCell ref="G420:M420"/>
    <mergeCell ref="R420:T420"/>
    <mergeCell ref="U420:W420"/>
    <mergeCell ref="I426:J426"/>
    <mergeCell ref="O426:Q426"/>
    <mergeCell ref="R426:T426"/>
    <mergeCell ref="U426:W426"/>
    <mergeCell ref="I427:J427"/>
    <mergeCell ref="O427:Q427"/>
    <mergeCell ref="R427:T427"/>
    <mergeCell ref="U427:W427"/>
    <mergeCell ref="I428:J428"/>
    <mergeCell ref="O428:Q428"/>
    <mergeCell ref="R428:T428"/>
    <mergeCell ref="U428:W428"/>
    <mergeCell ref="B431:C431"/>
    <mergeCell ref="F431:H431"/>
    <mergeCell ref="I431:J431"/>
    <mergeCell ref="O431:Q431"/>
    <mergeCell ref="R431:T431"/>
    <mergeCell ref="U431:W431"/>
    <mergeCell ref="Y431:Y432"/>
    <mergeCell ref="Z431:AA431"/>
    <mergeCell ref="Z432:AA432"/>
    <mergeCell ref="Z434:AA434"/>
    <mergeCell ref="Z435:AA435"/>
    <mergeCell ref="Z436:AA436"/>
    <mergeCell ref="Z437:AA437"/>
    <mergeCell ref="Z438:AA438"/>
    <mergeCell ref="Z439:AA439"/>
    <mergeCell ref="Z440:AA440"/>
    <mergeCell ref="Z441:AA441"/>
    <mergeCell ref="Z442:AA442"/>
    <mergeCell ref="Z443:AA443"/>
    <mergeCell ref="Z444:AA444"/>
    <mergeCell ref="Z445:AA445"/>
    <mergeCell ref="Z446:AA446"/>
    <mergeCell ref="Z447:AA447"/>
    <mergeCell ref="Z448:AA448"/>
    <mergeCell ref="Z451:AA451"/>
    <mergeCell ref="Z453:AA453"/>
    <mergeCell ref="Z455:AA455"/>
    <mergeCell ref="Z457:AA457"/>
    <mergeCell ref="G467:M467"/>
    <mergeCell ref="R467:T467"/>
    <mergeCell ref="U467:W467"/>
    <mergeCell ref="G469:M469"/>
    <mergeCell ref="G471:M471"/>
    <mergeCell ref="U471:W471"/>
    <mergeCell ref="B473:C473"/>
    <mergeCell ref="G473:M473"/>
    <mergeCell ref="R473:T473"/>
    <mergeCell ref="U473:W473"/>
    <mergeCell ref="G475:M475"/>
    <mergeCell ref="R475:T475"/>
    <mergeCell ref="U475:W475"/>
    <mergeCell ref="G477:M477"/>
    <mergeCell ref="R477:T477"/>
    <mergeCell ref="U477:W477"/>
    <mergeCell ref="I483:J483"/>
    <mergeCell ref="O483:Q483"/>
    <mergeCell ref="R483:T483"/>
    <mergeCell ref="U483:W483"/>
    <mergeCell ref="I484:J484"/>
    <mergeCell ref="O484:Q484"/>
    <mergeCell ref="R484:T484"/>
    <mergeCell ref="U484:W484"/>
    <mergeCell ref="I485:J485"/>
    <mergeCell ref="O485:Q485"/>
    <mergeCell ref="R485:T485"/>
    <mergeCell ref="U485:W485"/>
    <mergeCell ref="B488:C488"/>
    <mergeCell ref="F488:H488"/>
    <mergeCell ref="I488:J488"/>
    <mergeCell ref="O488:Q488"/>
    <mergeCell ref="R488:T488"/>
    <mergeCell ref="U488:W488"/>
    <mergeCell ref="Y488:Y489"/>
    <mergeCell ref="Z488:AA488"/>
    <mergeCell ref="Z489:AA489"/>
    <mergeCell ref="Z491:AA491"/>
    <mergeCell ref="Z492:AA492"/>
    <mergeCell ref="Z493:AA493"/>
    <mergeCell ref="Z494:AA494"/>
    <mergeCell ref="Z495:AA495"/>
    <mergeCell ref="Z496:AA496"/>
    <mergeCell ref="B529:C529"/>
    <mergeCell ref="Z508:AA508"/>
    <mergeCell ref="Z510:AA510"/>
    <mergeCell ref="Z512:AA512"/>
    <mergeCell ref="Z514:AA514"/>
    <mergeCell ref="Z497:AA497"/>
    <mergeCell ref="Z498:AA498"/>
    <mergeCell ref="Z499:AA499"/>
    <mergeCell ref="Z500:AA500"/>
    <mergeCell ref="Z501:AA501"/>
    <mergeCell ref="Z502:AA502"/>
    <mergeCell ref="Z503:AA503"/>
    <mergeCell ref="Z504:AA504"/>
    <mergeCell ref="Z505:AA505"/>
    <mergeCell ref="G523:M523"/>
    <mergeCell ref="R523:T523"/>
    <mergeCell ref="U523:W523"/>
    <mergeCell ref="G525:M525"/>
    <mergeCell ref="G527:M527"/>
    <mergeCell ref="U527:W527"/>
    <mergeCell ref="G529:M529"/>
    <mergeCell ref="R529:T529"/>
    <mergeCell ref="U529:W529"/>
    <mergeCell ref="Z561:AA561"/>
    <mergeCell ref="Z544:AA544"/>
    <mergeCell ref="Z547:AA547"/>
    <mergeCell ref="Z548:AA548"/>
    <mergeCell ref="Z549:AA549"/>
    <mergeCell ref="Z550:AA550"/>
    <mergeCell ref="Z551:AA551"/>
    <mergeCell ref="Z552:AA552"/>
    <mergeCell ref="Z545:AA545"/>
    <mergeCell ref="Y544:Y545"/>
    <mergeCell ref="Z553:AA553"/>
    <mergeCell ref="Z554:AA554"/>
    <mergeCell ref="Z555:AA555"/>
    <mergeCell ref="Z556:AA556"/>
    <mergeCell ref="Z557:AA557"/>
    <mergeCell ref="Z558:AA558"/>
    <mergeCell ref="Z559:AA559"/>
    <mergeCell ref="Z560:AA560"/>
    <mergeCell ref="G531:M531"/>
    <mergeCell ref="R531:T531"/>
    <mergeCell ref="U531:W531"/>
    <mergeCell ref="G533:M533"/>
    <mergeCell ref="R533:T533"/>
    <mergeCell ref="U533:W533"/>
    <mergeCell ref="F544:H544"/>
    <mergeCell ref="I544:J544"/>
    <mergeCell ref="O544:Q544"/>
    <mergeCell ref="R544:T544"/>
    <mergeCell ref="U544:W544"/>
    <mergeCell ref="U541:W541"/>
    <mergeCell ref="Z564:AA564"/>
    <mergeCell ref="Z566:AA566"/>
    <mergeCell ref="Z568:AA568"/>
    <mergeCell ref="Z570:AA570"/>
    <mergeCell ref="G580:M580"/>
    <mergeCell ref="R580:T580"/>
    <mergeCell ref="U580:W580"/>
    <mergeCell ref="G582:M582"/>
    <mergeCell ref="G584:M584"/>
    <mergeCell ref="U584:W584"/>
    <mergeCell ref="Z625:AA625"/>
    <mergeCell ref="R586:T586"/>
    <mergeCell ref="U586:W586"/>
    <mergeCell ref="G588:M588"/>
    <mergeCell ref="G590:M590"/>
    <mergeCell ref="I596:J596"/>
    <mergeCell ref="O596:Q596"/>
    <mergeCell ref="R596:T596"/>
    <mergeCell ref="U596:W596"/>
    <mergeCell ref="Z601:AA601"/>
    <mergeCell ref="Y601:Y602"/>
    <mergeCell ref="Z602:AA602"/>
    <mergeCell ref="R590:T590"/>
    <mergeCell ref="U590:W590"/>
    <mergeCell ref="I597:J597"/>
    <mergeCell ref="O597:Q597"/>
    <mergeCell ref="R597:T597"/>
    <mergeCell ref="U597:W597"/>
    <mergeCell ref="R588:T588"/>
    <mergeCell ref="U588:W588"/>
    <mergeCell ref="G2:L2"/>
    <mergeCell ref="G4:L4"/>
    <mergeCell ref="G8:L8"/>
    <mergeCell ref="G10:L10"/>
    <mergeCell ref="G12:L12"/>
    <mergeCell ref="G14:L14"/>
    <mergeCell ref="Z627:AA627"/>
    <mergeCell ref="Z611:AA611"/>
    <mergeCell ref="Z612:AA612"/>
    <mergeCell ref="Z613:AA613"/>
    <mergeCell ref="Z614:AA614"/>
    <mergeCell ref="Z615:AA615"/>
    <mergeCell ref="Z616:AA616"/>
    <mergeCell ref="Z617:AA617"/>
    <mergeCell ref="Z618:AA618"/>
    <mergeCell ref="Z621:AA621"/>
    <mergeCell ref="Z604:AA604"/>
    <mergeCell ref="Z605:AA605"/>
    <mergeCell ref="Z606:AA606"/>
    <mergeCell ref="Z607:AA607"/>
    <mergeCell ref="Z608:AA608"/>
    <mergeCell ref="Z609:AA609"/>
    <mergeCell ref="Z610:AA610"/>
    <mergeCell ref="Z623:AA623"/>
    <mergeCell ref="B44:C44"/>
    <mergeCell ref="B46:C46"/>
    <mergeCell ref="B48:C48"/>
    <mergeCell ref="B50:C50"/>
    <mergeCell ref="B52:C52"/>
    <mergeCell ref="B53:C53"/>
    <mergeCell ref="B54:C54"/>
    <mergeCell ref="D46:M46"/>
    <mergeCell ref="D44:M44"/>
    <mergeCell ref="D48:M48"/>
    <mergeCell ref="D50:M50"/>
    <mergeCell ref="D52:M52"/>
    <mergeCell ref="D53:M53"/>
    <mergeCell ref="D54:M54"/>
  </mergeCells>
  <phoneticPr fontId="2" type="noConversion"/>
  <dataValidations xWindow="1164" yWindow="359" count="3">
    <dataValidation type="decimal" allowBlank="1" showInputMessage="1" showErrorMessage="1" error="Introduza um número válido entre 0 e 24." sqref="J45:M45 P24 P26 P28 P30 P32 P34 P36 P38 P40 P42 R22:S22 S24 S26 S28 S30 S32 S34 S36 S38 S40 S42 U22:V22 V24 V26 V28 V30 V32 V34 V36 V38 V40 V42 J47:M47 K22:P22 J42:M43 J26:M26 J28:M28 J30:M30 J32:M32 J34:M34 J36:M36 J38:M38 J40:M40 J24:M24" xr:uid="{00000000-0002-0000-0000-000000000000}">
      <formula1>0</formula1>
      <formula2>24</formula2>
    </dataValidation>
    <dataValidation allowBlank="1" showInputMessage="1" showErrorMessage="1" prompt="Introduza a Data na célula à direita. As Datas são atualizadas automaticamente nas células I7 à N7 e da P7 à V7 e os Dias da Semana nas células H8 à N8 e da P8 à V8" sqref="F19" xr:uid="{00000000-0002-0000-0000-000001000000}"/>
    <dataValidation allowBlank="1" showInputMessage="1" showErrorMessage="1" prompt="Introduza os detalhes de Horas de Expediente nas células abaixo, das células B9 à Y21 e os detalhes da Data na célula H7. O Total de Horas de Expediente é calculado automaticamente nas células H22 à X22" sqref="B19:E19 G20:G21 B20:B21 C20 D81:E81 D601:E601 D194:E194 D254:E254 D314:E314 D373:E373 D431:E431 D488:E488 D544:E544 D136:E136" xr:uid="{00000000-0002-0000-0000-000002000000}"/>
  </dataValidations>
  <pageMargins left="0.11805555555555555" right="0.17708333333333334" top="0.54" bottom="0.620567375886525" header="0.5" footer="0.25"/>
  <pageSetup paperSize="9" scale="17" orientation="landscape"/>
  <headerFooter alignWithMargins="0"/>
  <rowBreaks count="10" manualBreakCount="10">
    <brk id="55" max="16383" man="1"/>
    <brk id="110" max="16383" man="1"/>
    <brk id="168" max="16383" man="1"/>
    <brk id="227" max="16383" man="1"/>
    <brk id="288" max="16383" man="1"/>
    <brk id="347" max="16383" man="1"/>
    <brk id="405" max="16383" man="1"/>
    <brk id="461" max="16383" man="1"/>
    <brk id="518" max="16383" man="1"/>
    <brk id="575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 por Técnico</vt:lpstr>
      <vt:lpstr>'Folha por Técnico'!Área_de_Impressão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2020-03-27T18:35:25Z</cp:lastPrinted>
  <dcterms:created xsi:type="dcterms:W3CDTF">2018-11-02T10:51:53Z</dcterms:created>
  <dcterms:modified xsi:type="dcterms:W3CDTF">2020-08-26T15:37:26Z</dcterms:modified>
</cp:coreProperties>
</file>